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esktop\Botka\"/>
    </mc:Choice>
  </mc:AlternateContent>
  <xr:revisionPtr revIDLastSave="0" documentId="8_{4C11D487-02D5-41D9-8E53-F3C1AD84F635}" xr6:coauthVersionLast="47" xr6:coauthVersionMax="47" xr10:uidLastSave="{00000000-0000-0000-0000-000000000000}"/>
  <bookViews>
    <workbookView xWindow="51480" yWindow="3015" windowWidth="29040" windowHeight="15720" xr2:uid="{7A893423-CB3B-40BA-89E0-9784B0C4327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T66" i="1" l="1"/>
  <c r="S66" i="1"/>
  <c r="T65" i="1"/>
  <c r="S65" i="1"/>
  <c r="T64" i="1"/>
  <c r="S64" i="1"/>
  <c r="T63" i="1"/>
  <c r="S63" i="1"/>
  <c r="T62" i="1"/>
  <c r="S62" i="1"/>
  <c r="T61" i="1"/>
  <c r="S61" i="1"/>
  <c r="T60" i="1"/>
  <c r="S60" i="1"/>
  <c r="Y59" i="1"/>
  <c r="X59" i="1"/>
  <c r="T59" i="1"/>
  <c r="S59" i="1"/>
  <c r="T58" i="1"/>
  <c r="S58" i="1"/>
  <c r="T57" i="1"/>
  <c r="S57" i="1"/>
  <c r="T56" i="1"/>
  <c r="S56" i="1"/>
  <c r="T55" i="1"/>
  <c r="S55" i="1"/>
  <c r="T54" i="1"/>
  <c r="S54" i="1"/>
  <c r="T53" i="1"/>
  <c r="S53" i="1"/>
  <c r="Y52" i="1"/>
  <c r="X52" i="1"/>
  <c r="W52" i="1"/>
  <c r="V52" i="1"/>
  <c r="U52" i="1"/>
  <c r="T52" i="1"/>
  <c r="S52" i="1"/>
  <c r="T51" i="1"/>
  <c r="S51" i="1"/>
  <c r="T50" i="1"/>
  <c r="S50" i="1"/>
  <c r="T49" i="1"/>
  <c r="S49" i="1"/>
  <c r="T48" i="1"/>
  <c r="S48" i="1"/>
  <c r="T47" i="1"/>
  <c r="S47" i="1"/>
  <c r="T46" i="1"/>
  <c r="S46" i="1"/>
  <c r="T45" i="1"/>
  <c r="S45" i="1"/>
  <c r="T44" i="1"/>
  <c r="S44" i="1"/>
  <c r="T43" i="1"/>
  <c r="S43" i="1"/>
  <c r="T42" i="1"/>
  <c r="S42" i="1"/>
  <c r="T41" i="1"/>
  <c r="S41" i="1"/>
  <c r="T40" i="1"/>
  <c r="S40" i="1"/>
  <c r="T39" i="1"/>
  <c r="S39" i="1"/>
  <c r="T38" i="1"/>
  <c r="S38" i="1"/>
  <c r="Y37" i="1"/>
  <c r="X37" i="1"/>
  <c r="W37" i="1"/>
  <c r="V37" i="1"/>
  <c r="T37" i="1"/>
  <c r="S37" i="1"/>
  <c r="T36" i="1"/>
  <c r="S36" i="1"/>
  <c r="T35" i="1"/>
  <c r="S35" i="1"/>
  <c r="T34" i="1"/>
  <c r="S34" i="1"/>
  <c r="T33" i="1"/>
  <c r="S33" i="1"/>
  <c r="T32" i="1"/>
  <c r="S32" i="1"/>
  <c r="T31" i="1"/>
  <c r="S31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T23" i="1"/>
  <c r="S23" i="1"/>
  <c r="Y22" i="1"/>
  <c r="X22" i="1"/>
  <c r="T22" i="1"/>
  <c r="S22" i="1"/>
  <c r="T21" i="1"/>
  <c r="S21" i="1"/>
  <c r="T20" i="1"/>
  <c r="S20" i="1"/>
  <c r="T19" i="1"/>
  <c r="S19" i="1"/>
  <c r="T18" i="1"/>
  <c r="S18" i="1"/>
  <c r="T17" i="1"/>
  <c r="S17" i="1"/>
  <c r="T16" i="1"/>
  <c r="S16" i="1"/>
  <c r="Y15" i="1"/>
  <c r="X15" i="1"/>
  <c r="W15" i="1"/>
  <c r="V15" i="1"/>
  <c r="U15" i="1"/>
  <c r="T15" i="1"/>
  <c r="S15" i="1"/>
  <c r="T14" i="1"/>
  <c r="S14" i="1"/>
  <c r="T13" i="1"/>
  <c r="S13" i="1"/>
  <c r="T12" i="1"/>
  <c r="S12" i="1"/>
  <c r="T11" i="1"/>
  <c r="S11" i="1"/>
  <c r="T10" i="1"/>
  <c r="S10" i="1"/>
  <c r="T9" i="1"/>
  <c r="S9" i="1"/>
  <c r="T8" i="1"/>
  <c r="S8" i="1"/>
  <c r="Y7" i="1"/>
  <c r="T7" i="1"/>
  <c r="S7" i="1"/>
  <c r="T6" i="1"/>
  <c r="S6" i="1"/>
  <c r="T5" i="1"/>
  <c r="S5" i="1"/>
  <c r="T4" i="1"/>
  <c r="S4" i="1"/>
  <c r="T3" i="1"/>
  <c r="S3" i="1"/>
  <c r="T2" i="1"/>
  <c r="S2" i="1"/>
  <c r="Y66" i="1" l="1"/>
  <c r="X66" i="1"/>
  <c r="W66" i="1"/>
  <c r="V66" i="1"/>
  <c r="U66" i="1"/>
  <c r="Z66" i="1" s="1"/>
  <c r="Y65" i="1"/>
  <c r="X65" i="1"/>
  <c r="W65" i="1"/>
  <c r="V65" i="1"/>
  <c r="U65" i="1"/>
  <c r="Z65" i="1" s="1"/>
  <c r="Y64" i="1"/>
  <c r="X64" i="1"/>
  <c r="W64" i="1"/>
  <c r="V64" i="1"/>
  <c r="U64" i="1"/>
  <c r="Y63" i="1"/>
  <c r="X63" i="1"/>
  <c r="V63" i="1"/>
  <c r="U63" i="1"/>
  <c r="Y62" i="1"/>
  <c r="W62" i="1"/>
  <c r="V62" i="1"/>
  <c r="U61" i="1"/>
  <c r="X60" i="1"/>
  <c r="V60" i="1"/>
  <c r="U40" i="1"/>
  <c r="Y38" i="1"/>
  <c r="U38" i="1"/>
  <c r="W59" i="1"/>
  <c r="V59" i="1"/>
  <c r="U59" i="1"/>
  <c r="Z59" i="1" s="1"/>
  <c r="Y58" i="1"/>
  <c r="X58" i="1"/>
  <c r="W58" i="1"/>
  <c r="V58" i="1"/>
  <c r="U58" i="1"/>
  <c r="Z58" i="1" s="1"/>
  <c r="Y57" i="1"/>
  <c r="X57" i="1"/>
  <c r="W57" i="1"/>
  <c r="V57" i="1"/>
  <c r="U57" i="1"/>
  <c r="Z57" i="1" s="1"/>
  <c r="Y56" i="1"/>
  <c r="X56" i="1"/>
  <c r="W56" i="1"/>
  <c r="V56" i="1"/>
  <c r="U56" i="1"/>
  <c r="Y55" i="1"/>
  <c r="X55" i="1"/>
  <c r="W55" i="1"/>
  <c r="V55" i="1"/>
  <c r="U55" i="1"/>
  <c r="Z55" i="1" s="1"/>
  <c r="Y54" i="1"/>
  <c r="W54" i="1"/>
  <c r="U54" i="1"/>
  <c r="Y53" i="1"/>
  <c r="W53" i="1"/>
  <c r="U53" i="1"/>
  <c r="X45" i="1"/>
  <c r="X38" i="1"/>
  <c r="Y51" i="1"/>
  <c r="X51" i="1"/>
  <c r="W51" i="1"/>
  <c r="V51" i="1"/>
  <c r="U51" i="1"/>
  <c r="Z51" i="1" s="1"/>
  <c r="Y50" i="1"/>
  <c r="X50" i="1"/>
  <c r="W50" i="1"/>
  <c r="V50" i="1"/>
  <c r="U50" i="1"/>
  <c r="Z50" i="1" s="1"/>
  <c r="Y49" i="1"/>
  <c r="X49" i="1"/>
  <c r="W49" i="1"/>
  <c r="V49" i="1"/>
  <c r="U49" i="1"/>
  <c r="Z49" i="1" s="1"/>
  <c r="Y48" i="1"/>
  <c r="X48" i="1"/>
  <c r="W48" i="1"/>
  <c r="V48" i="1"/>
  <c r="U48" i="1"/>
  <c r="Z48" i="1" s="1"/>
  <c r="Y47" i="1"/>
  <c r="X47" i="1"/>
  <c r="W47" i="1"/>
  <c r="V47" i="1"/>
  <c r="U47" i="1"/>
  <c r="Z47" i="1" s="1"/>
  <c r="Y46" i="1"/>
  <c r="X46" i="1"/>
  <c r="W46" i="1"/>
  <c r="V46" i="1"/>
  <c r="U46" i="1"/>
  <c r="Z46" i="1" s="1"/>
  <c r="W45" i="1"/>
  <c r="X39" i="1"/>
  <c r="W38" i="1"/>
  <c r="Y44" i="1"/>
  <c r="X44" i="1"/>
  <c r="W44" i="1"/>
  <c r="V44" i="1"/>
  <c r="U44" i="1"/>
  <c r="Z44" i="1" s="1"/>
  <c r="Y43" i="1"/>
  <c r="X43" i="1"/>
  <c r="W43" i="1"/>
  <c r="V43" i="1"/>
  <c r="U43" i="1"/>
  <c r="Y42" i="1"/>
  <c r="X42" i="1"/>
  <c r="W42" i="1"/>
  <c r="V42" i="1"/>
  <c r="U42" i="1"/>
  <c r="Z42" i="1" s="1"/>
  <c r="Y41" i="1"/>
  <c r="X41" i="1"/>
  <c r="W41" i="1"/>
  <c r="V41" i="1"/>
  <c r="U41" i="1"/>
  <c r="Y40" i="1"/>
  <c r="X40" i="1"/>
  <c r="W40" i="1"/>
  <c r="V40" i="1"/>
  <c r="V39" i="1"/>
  <c r="U37" i="1"/>
  <c r="Z37" i="1" s="1"/>
  <c r="Y36" i="1"/>
  <c r="X36" i="1"/>
  <c r="W36" i="1"/>
  <c r="V36" i="1"/>
  <c r="U36" i="1"/>
  <c r="Y35" i="1"/>
  <c r="X35" i="1"/>
  <c r="W35" i="1"/>
  <c r="V35" i="1"/>
  <c r="U35" i="1"/>
  <c r="Z35" i="1" s="1"/>
  <c r="Y34" i="1"/>
  <c r="X34" i="1"/>
  <c r="W34" i="1"/>
  <c r="V34" i="1"/>
  <c r="U34" i="1"/>
  <c r="Y33" i="1"/>
  <c r="X33" i="1"/>
  <c r="W33" i="1"/>
  <c r="V33" i="1"/>
  <c r="U33" i="1"/>
  <c r="Y32" i="1"/>
  <c r="X32" i="1"/>
  <c r="W32" i="1"/>
  <c r="V32" i="1"/>
  <c r="U32" i="1"/>
  <c r="Y31" i="1"/>
  <c r="X31" i="1"/>
  <c r="W31" i="1"/>
  <c r="V31" i="1"/>
  <c r="U31" i="1"/>
  <c r="Y30" i="1"/>
  <c r="X30" i="1"/>
  <c r="W30" i="1"/>
  <c r="V30" i="1"/>
  <c r="Y29" i="1"/>
  <c r="X29" i="1"/>
  <c r="W29" i="1"/>
  <c r="V29" i="1"/>
  <c r="U29" i="1"/>
  <c r="Z29" i="1" s="1"/>
  <c r="Y28" i="1"/>
  <c r="X28" i="1"/>
  <c r="W28" i="1"/>
  <c r="V28" i="1"/>
  <c r="U28" i="1"/>
  <c r="Z28" i="1" s="1"/>
  <c r="Y27" i="1"/>
  <c r="X27" i="1"/>
  <c r="W27" i="1"/>
  <c r="V27" i="1"/>
  <c r="U27" i="1"/>
  <c r="Z27" i="1" s="1"/>
  <c r="Y26" i="1"/>
  <c r="X26" i="1"/>
  <c r="W26" i="1"/>
  <c r="V26" i="1"/>
  <c r="U26" i="1"/>
  <c r="Z26" i="1" s="1"/>
  <c r="Y25" i="1"/>
  <c r="X25" i="1"/>
  <c r="W25" i="1"/>
  <c r="V25" i="1"/>
  <c r="U25" i="1"/>
  <c r="Z25" i="1" s="1"/>
  <c r="Y24" i="1"/>
  <c r="X24" i="1"/>
  <c r="W24" i="1"/>
  <c r="V24" i="1"/>
  <c r="U24" i="1"/>
  <c r="Z24" i="1" s="1"/>
  <c r="Y23" i="1"/>
  <c r="X23" i="1"/>
  <c r="W23" i="1"/>
  <c r="V23" i="1"/>
  <c r="U23" i="1"/>
  <c r="Z23" i="1" s="1"/>
  <c r="W22" i="1"/>
  <c r="V22" i="1"/>
  <c r="U22" i="1"/>
  <c r="Z22" i="1" s="1"/>
  <c r="Y21" i="1"/>
  <c r="X21" i="1"/>
  <c r="W21" i="1"/>
  <c r="V21" i="1"/>
  <c r="U21" i="1"/>
  <c r="Z21" i="1" s="1"/>
  <c r="Y20" i="1"/>
  <c r="X20" i="1"/>
  <c r="W20" i="1"/>
  <c r="V20" i="1"/>
  <c r="U20" i="1"/>
  <c r="Z20" i="1" s="1"/>
  <c r="Y19" i="1"/>
  <c r="X19" i="1"/>
  <c r="W19" i="1"/>
  <c r="V19" i="1"/>
  <c r="U19" i="1"/>
  <c r="Z19" i="1" s="1"/>
  <c r="Y18" i="1"/>
  <c r="X18" i="1"/>
  <c r="W18" i="1"/>
  <c r="V18" i="1"/>
  <c r="U18" i="1"/>
  <c r="Z18" i="1" s="1"/>
  <c r="Y17" i="1"/>
  <c r="X17" i="1"/>
  <c r="W17" i="1"/>
  <c r="V17" i="1"/>
  <c r="U17" i="1"/>
  <c r="Z17" i="1" s="1"/>
  <c r="Y16" i="1"/>
  <c r="X16" i="1"/>
  <c r="W16" i="1"/>
  <c r="V16" i="1"/>
  <c r="U16" i="1"/>
  <c r="Z16" i="1" s="1"/>
  <c r="Z15" i="1"/>
  <c r="U30" i="1"/>
  <c r="Y14" i="1"/>
  <c r="X14" i="1"/>
  <c r="W14" i="1"/>
  <c r="V14" i="1"/>
  <c r="U14" i="1"/>
  <c r="Z14" i="1" s="1"/>
  <c r="Y13" i="1"/>
  <c r="X13" i="1"/>
  <c r="W13" i="1"/>
  <c r="V13" i="1"/>
  <c r="U13" i="1"/>
  <c r="Y12" i="1"/>
  <c r="X12" i="1"/>
  <c r="W12" i="1"/>
  <c r="V12" i="1"/>
  <c r="U12" i="1"/>
  <c r="Y11" i="1"/>
  <c r="X11" i="1"/>
  <c r="W11" i="1"/>
  <c r="V11" i="1"/>
  <c r="U11" i="1"/>
  <c r="Y10" i="1"/>
  <c r="X10" i="1"/>
  <c r="W10" i="1"/>
  <c r="V10" i="1"/>
  <c r="U10" i="1"/>
  <c r="Z10" i="1" s="1"/>
  <c r="Y9" i="1"/>
  <c r="X9" i="1"/>
  <c r="W9" i="1"/>
  <c r="V9" i="1"/>
  <c r="U9" i="1"/>
  <c r="Z9" i="1" s="1"/>
  <c r="Y8" i="1"/>
  <c r="X8" i="1"/>
  <c r="W8" i="1"/>
  <c r="V8" i="1"/>
  <c r="U8" i="1"/>
  <c r="X7" i="1"/>
  <c r="W7" i="1"/>
  <c r="V7" i="1"/>
  <c r="U7" i="1"/>
  <c r="Y6" i="1"/>
  <c r="X6" i="1"/>
  <c r="W6" i="1"/>
  <c r="V6" i="1"/>
  <c r="U6" i="1"/>
  <c r="Z6" i="1" s="1"/>
  <c r="Y5" i="1"/>
  <c r="X5" i="1"/>
  <c r="W5" i="1"/>
  <c r="V5" i="1"/>
  <c r="U5" i="1"/>
  <c r="Z5" i="1" s="1"/>
  <c r="Y4" i="1"/>
  <c r="X4" i="1"/>
  <c r="W4" i="1"/>
  <c r="V4" i="1"/>
  <c r="U4" i="1"/>
  <c r="Z4" i="1" s="1"/>
  <c r="Y3" i="1"/>
  <c r="X3" i="1"/>
  <c r="W3" i="1"/>
  <c r="V3" i="1"/>
  <c r="U3" i="1"/>
  <c r="Z3" i="1" s="1"/>
  <c r="Y2" i="1"/>
  <c r="X2" i="1"/>
  <c r="W2" i="1"/>
  <c r="V2" i="1"/>
  <c r="U2" i="1"/>
  <c r="Z2" i="1" s="1"/>
  <c r="U39" i="1"/>
  <c r="V38" i="1"/>
  <c r="X62" i="1"/>
  <c r="U62" i="1"/>
  <c r="Z62" i="1" s="1"/>
  <c r="W61" i="1"/>
  <c r="X54" i="1"/>
  <c r="V54" i="1"/>
  <c r="X53" i="1"/>
  <c r="V53" i="1"/>
  <c r="Z52" i="1"/>
  <c r="Y45" i="1"/>
  <c r="V45" i="1"/>
  <c r="Y39" i="1"/>
  <c r="W39" i="1"/>
  <c r="W63" i="1"/>
  <c r="Y61" i="1"/>
  <c r="X61" i="1"/>
  <c r="V61" i="1"/>
  <c r="Y60" i="1"/>
  <c r="W60" i="1"/>
  <c r="U60" i="1"/>
  <c r="Z60" i="1" s="1"/>
  <c r="U45" i="1"/>
  <c r="Z45" i="1" s="1"/>
  <c r="Z54" i="1" l="1"/>
  <c r="Z53" i="1"/>
  <c r="Z11" i="1"/>
  <c r="Z30" i="1"/>
  <c r="Z39" i="1"/>
  <c r="Z13" i="1"/>
  <c r="Z36" i="1"/>
  <c r="Z8" i="1"/>
  <c r="Z56" i="1"/>
  <c r="Z33" i="1"/>
  <c r="Z12" i="1"/>
  <c r="Z43" i="1"/>
  <c r="Z32" i="1"/>
  <c r="Z31" i="1"/>
  <c r="Z64" i="1"/>
  <c r="Z63" i="1"/>
  <c r="Z40" i="1"/>
  <c r="Z38" i="1"/>
  <c r="Z7" i="1"/>
  <c r="Z61" i="1"/>
  <c r="Z41" i="1"/>
  <c r="Z34" i="1"/>
</calcChain>
</file>

<file path=xl/sharedStrings.xml><?xml version="1.0" encoding="utf-8"?>
<sst xmlns="http://schemas.openxmlformats.org/spreadsheetml/2006/main" count="220" uniqueCount="105">
  <si>
    <t>pořadí</t>
  </si>
  <si>
    <t>jméno</t>
  </si>
  <si>
    <t>HCP</t>
  </si>
  <si>
    <t>Klub</t>
  </si>
  <si>
    <t>Reg. č.</t>
  </si>
  <si>
    <t>Kategorie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</si>
  <si>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</si>
  <si>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</si>
  <si>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</si>
  <si>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</si>
  <si>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</si>
  <si>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</si>
  <si>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</si>
  <si>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</si>
  <si>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</si>
  <si>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</si>
  <si>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</si>
  <si>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</si>
  <si>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celkem</t>
  </si>
  <si>
    <t>odehráno</t>
  </si>
  <si>
    <t>top1</t>
  </si>
  <si>
    <t>top2</t>
  </si>
  <si>
    <t>top3</t>
  </si>
  <si>
    <t>top4</t>
  </si>
  <si>
    <t>top5</t>
  </si>
  <si>
    <t>top5suma</t>
  </si>
  <si>
    <t>STEHLÍK Stanislav</t>
  </si>
  <si>
    <t>GCSOK</t>
  </si>
  <si>
    <t>a</t>
  </si>
  <si>
    <t>ZELENKA Jiří</t>
  </si>
  <si>
    <t>GCPOD</t>
  </si>
  <si>
    <t>HELIGR Ondřej</t>
  </si>
  <si>
    <t>GCBIT</t>
  </si>
  <si>
    <t>NEUMANN Petr</t>
  </si>
  <si>
    <t>KAŠE Pavel</t>
  </si>
  <si>
    <t>TUREK Jan</t>
  </si>
  <si>
    <t>PGCGC</t>
  </si>
  <si>
    <t>SÝKORA Jindřich</t>
  </si>
  <si>
    <t>CESGK</t>
  </si>
  <si>
    <t>POLCAR Ivan</t>
  </si>
  <si>
    <t>MACH Vladimír</t>
  </si>
  <si>
    <t>GCKVA</t>
  </si>
  <si>
    <t>RICHTER Stanislav</t>
  </si>
  <si>
    <t>DROŽ Adam</t>
  </si>
  <si>
    <t>IGCMO</t>
  </si>
  <si>
    <t>ZAVAĎÁK Pavel</t>
  </si>
  <si>
    <t>GCKON</t>
  </si>
  <si>
    <t>FRISCH Julia</t>
  </si>
  <si>
    <t>GCHOR</t>
  </si>
  <si>
    <t>HERES Marian</t>
  </si>
  <si>
    <t>ZIMMERMANN Radek</t>
  </si>
  <si>
    <t>POBUDA Zdeněk</t>
  </si>
  <si>
    <t>POKORNÝ Václav</t>
  </si>
  <si>
    <t>BREJCHA Pavel</t>
  </si>
  <si>
    <t>BARGC</t>
  </si>
  <si>
    <t>LUKEŠ Viktor</t>
  </si>
  <si>
    <t>STRAKA Radek</t>
  </si>
  <si>
    <t>SEGEČ Marek</t>
  </si>
  <si>
    <t>JIRKOVSKÝ Zdeněk</t>
  </si>
  <si>
    <t>b</t>
  </si>
  <si>
    <t>NEUMANN Milan</t>
  </si>
  <si>
    <t>SVOBODA Petr</t>
  </si>
  <si>
    <t>KAŠE Petr</t>
  </si>
  <si>
    <t>SCHOPF Erik</t>
  </si>
  <si>
    <t>GCZLO</t>
  </si>
  <si>
    <t>SVOBODOVÁ Jana</t>
  </si>
  <si>
    <t>SCHOPF Jana</t>
  </si>
  <si>
    <t>CÍSAŘ František</t>
  </si>
  <si>
    <t>KABÍČEK Ladislav</t>
  </si>
  <si>
    <t>ČERVA jan</t>
  </si>
  <si>
    <t>VILD Petr</t>
  </si>
  <si>
    <t>SHEJBAL Radek</t>
  </si>
  <si>
    <t>NEUMANOVÁ Zdena</t>
  </si>
  <si>
    <t>PACOVSKÝ Vladimír</t>
  </si>
  <si>
    <t>GCBER</t>
  </si>
  <si>
    <t>PETERKA Michal</t>
  </si>
  <si>
    <t>LGCPY</t>
  </si>
  <si>
    <t>PAŠKOVÁ Helena</t>
  </si>
  <si>
    <t>KOLÁŘ Pavel</t>
  </si>
  <si>
    <t>PAŠEK Pavel</t>
  </si>
  <si>
    <t>SVOBODA Pavel</t>
  </si>
  <si>
    <t>GCLIC</t>
  </si>
  <si>
    <t>SVĚRÁK Václav</t>
  </si>
  <si>
    <t>SCHEJBAL Ladislav</t>
  </si>
  <si>
    <t>KRPÁLEK Michal</t>
  </si>
  <si>
    <t>ČEPELÁK Josef</t>
  </si>
  <si>
    <t>OPAT Jan</t>
  </si>
  <si>
    <t>JAKLINOVÁ Ida</t>
  </si>
  <si>
    <t>ČMEJLOVÁ Helena</t>
  </si>
  <si>
    <t>BUDIL Jan</t>
  </si>
  <si>
    <t>SRBECKÝ Pavel</t>
  </si>
  <si>
    <t>EFLER Pavel</t>
  </si>
  <si>
    <t>HOŠEK Milan</t>
  </si>
  <si>
    <t>FIRMAN Jaroslav</t>
  </si>
  <si>
    <t>HELIGR Petr</t>
  </si>
  <si>
    <t>SEGEČ Filip</t>
  </si>
  <si>
    <t>KŘEPKA Tadeáš</t>
  </si>
  <si>
    <t>DVOŘÁKOVÁ Kateřina</t>
  </si>
  <si>
    <t>KRÁL Miroslav</t>
  </si>
  <si>
    <t>MACÁK Vladimír</t>
  </si>
  <si>
    <t>KNOTEK Dušan</t>
  </si>
  <si>
    <t>REHÁK Milan</t>
  </si>
  <si>
    <t>HLAVÁČ Matěj</t>
  </si>
  <si>
    <t>HLAVÁČ Lubomír</t>
  </si>
  <si>
    <t>PROVAZNÍK Michal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</si>
</sst>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0" fillId="7" borderId="1" xfId="0" applyFill="1" applyBorder="1"/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vertical="center"/>
    </xf>
    <xf numFmtId="0" fontId="0" fillId="8" borderId="1" xfId="0" applyFill="1" applyBorder="1"/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</cellXfs>
  <cellStyles count="1">
    <cellStyle name="Normální" xfId="0" builtinId="0"/>
  </cellStyles>
  <dxfs count="6"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69E19-3DEE-4920-933F-F21467A7F528}">
  <sheetPr>
    <pageSetUpPr fitToPage="1"/>
  </sheetPr>
  <dimension ref="A1:Z66"/>
  <sheetViews>
    <sheetView tabSelected="1" zoomScale="70" zoomScaleNormal="70" workbookViewId="0">
      <selection activeCell="J51" sqref="J51"/>
    </sheetView>
  </sheetViews>
  <sheetFormatPr defaultRowHeight="15" x14ac:dyDescent="0.25"/>
  <cols>
    <col min="2" max="2" width="20.140625" bestFit="1" customWidth="1"/>
  </cols>
  <sheetData>
    <row r="1" spans="1:26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5" t="s">
        <v>25</v>
      </c>
    </row>
    <row r="2" spans="1:26" ht="15.75" x14ac:dyDescent="0.25">
      <c r="A2" s="11">
        <v>1</v>
      </c>
      <c r="B2" s="12" t="s">
        <v>33</v>
      </c>
      <c r="C2" s="12"/>
      <c r="D2" s="13" t="s">
        <v>32</v>
      </c>
      <c r="E2" s="13">
        <v>16300780</v>
      </c>
      <c r="F2" s="14" t="s">
        <v>28</v>
      </c>
      <c r="G2" s="6">
        <v>39</v>
      </c>
      <c r="H2" s="6">
        <v>25</v>
      </c>
      <c r="I2" s="6">
        <v>0</v>
      </c>
      <c r="J2" s="6">
        <v>33</v>
      </c>
      <c r="K2" s="6">
        <v>0</v>
      </c>
      <c r="L2" s="6">
        <v>35</v>
      </c>
      <c r="M2" s="6">
        <v>36</v>
      </c>
      <c r="N2" s="6">
        <v>39</v>
      </c>
      <c r="O2" s="6">
        <v>0</v>
      </c>
      <c r="P2" s="6">
        <v>0</v>
      </c>
      <c r="Q2" s="6">
        <v>0</v>
      </c>
      <c r="R2" s="6">
        <v>0</v>
      </c>
      <c r="S2" s="7">
        <f>SUM(G2:R2)</f>
        <v>207</v>
      </c>
      <c r="T2" s="8">
        <f>COUNT(G2:R2)-COUNTIF(G2:R2,0)</f>
        <v>6</v>
      </c>
      <c r="U2" s="8">
        <f>IF($S2&gt;0,LARGE($G2:$R2,1),"-")</f>
        <v>39</v>
      </c>
      <c r="V2" s="8">
        <f>IF($S2&gt;0,LARGE($G2:$R2,2),"-")</f>
        <v>39</v>
      </c>
      <c r="W2" s="8">
        <f>IF($S2&gt;0,LARGE($G2:$R2,3),"-")</f>
        <v>36</v>
      </c>
      <c r="X2" s="8">
        <f>IF($S2&gt;0,LARGE($G2:$R2,4),"-")</f>
        <v>35</v>
      </c>
      <c r="Y2" s="8">
        <f>IF($S2&gt;0,LARGE($G2:$R2,5),"-")</f>
        <v>33</v>
      </c>
      <c r="Z2" s="9">
        <f>SUM(U2:Y2)</f>
        <v>182</v>
      </c>
    </row>
    <row r="3" spans="1:26" ht="15.75" x14ac:dyDescent="0.25">
      <c r="A3" s="11">
        <v>2</v>
      </c>
      <c r="B3" s="12" t="s">
        <v>26</v>
      </c>
      <c r="C3" s="12"/>
      <c r="D3" s="12" t="s">
        <v>27</v>
      </c>
      <c r="E3" s="12">
        <v>10600659</v>
      </c>
      <c r="F3" s="14" t="s">
        <v>28</v>
      </c>
      <c r="G3" s="6">
        <v>34</v>
      </c>
      <c r="H3" s="6">
        <v>37</v>
      </c>
      <c r="I3" s="6">
        <v>0</v>
      </c>
      <c r="J3" s="6">
        <v>37</v>
      </c>
      <c r="K3" s="6">
        <v>34</v>
      </c>
      <c r="L3" s="6">
        <v>34</v>
      </c>
      <c r="M3" s="6">
        <v>37</v>
      </c>
      <c r="N3" s="6">
        <v>35</v>
      </c>
      <c r="O3" s="6">
        <v>0</v>
      </c>
      <c r="P3" s="6">
        <v>0</v>
      </c>
      <c r="Q3" s="6">
        <v>0</v>
      </c>
      <c r="R3" s="6">
        <v>0</v>
      </c>
      <c r="S3" s="7">
        <f>SUM(G3:R3)</f>
        <v>248</v>
      </c>
      <c r="T3" s="8">
        <f>COUNT(G3:R3)-COUNTIF(G3:R3,0)</f>
        <v>7</v>
      </c>
      <c r="U3" s="8">
        <f>IF($S3&gt;0,LARGE($G3:$R3,1),"-")</f>
        <v>37</v>
      </c>
      <c r="V3" s="8">
        <f>IF($S3&gt;0,LARGE($G3:$R3,2),"-")</f>
        <v>37</v>
      </c>
      <c r="W3" s="8">
        <f>IF($S3&gt;0,LARGE($G3:$R3,3),"-")</f>
        <v>37</v>
      </c>
      <c r="X3" s="8">
        <f>IF($S3&gt;0,LARGE($G3:$R3,4),"-")</f>
        <v>35</v>
      </c>
      <c r="Y3" s="8">
        <f>IF($S3&gt;0,LARGE($G3:$R3,5),"-")</f>
        <v>34</v>
      </c>
      <c r="Z3" s="9">
        <f>SUM(U3:Y3)</f>
        <v>180</v>
      </c>
    </row>
    <row r="4" spans="1:26" ht="15.75" x14ac:dyDescent="0.25">
      <c r="A4" s="11">
        <v>3</v>
      </c>
      <c r="B4" s="12" t="s">
        <v>29</v>
      </c>
      <c r="C4" s="12"/>
      <c r="D4" s="12" t="s">
        <v>30</v>
      </c>
      <c r="E4" s="12">
        <v>5600249</v>
      </c>
      <c r="F4" s="14" t="s">
        <v>28</v>
      </c>
      <c r="G4" s="6">
        <v>0</v>
      </c>
      <c r="H4" s="6">
        <v>33</v>
      </c>
      <c r="I4" s="6">
        <v>37</v>
      </c>
      <c r="J4" s="6">
        <v>32</v>
      </c>
      <c r="K4" s="6">
        <v>36</v>
      </c>
      <c r="L4" s="6">
        <v>0</v>
      </c>
      <c r="M4" s="6">
        <v>38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7">
        <f>SUM(G4:R4)</f>
        <v>176</v>
      </c>
      <c r="T4" s="8">
        <f>COUNT(G4:R4)-COUNTIF(G4:R4,0)</f>
        <v>5</v>
      </c>
      <c r="U4" s="8">
        <f>IF($S4&gt;0,LARGE($G4:$R4,1),"-")</f>
        <v>38</v>
      </c>
      <c r="V4" s="8">
        <f>IF($S4&gt;0,LARGE($G4:$R4,2),"-")</f>
        <v>37</v>
      </c>
      <c r="W4" s="8">
        <f>IF($S4&gt;0,LARGE($G4:$R4,3),"-")</f>
        <v>36</v>
      </c>
      <c r="X4" s="8">
        <f>IF($S4&gt;0,LARGE($G4:$R4,4),"-")</f>
        <v>33</v>
      </c>
      <c r="Y4" s="8">
        <f>IF($S4&gt;0,LARGE($G4:$R4,5),"-")</f>
        <v>32</v>
      </c>
      <c r="Z4" s="9">
        <f>SUM(U4:Y4)</f>
        <v>176</v>
      </c>
    </row>
    <row r="5" spans="1:26" ht="15.75" x14ac:dyDescent="0.25">
      <c r="A5" s="11">
        <v>4</v>
      </c>
      <c r="B5" s="12" t="s">
        <v>34</v>
      </c>
      <c r="C5" s="12"/>
      <c r="D5" s="13" t="s">
        <v>32</v>
      </c>
      <c r="E5" s="13">
        <v>16300698</v>
      </c>
      <c r="F5" s="14" t="s">
        <v>28</v>
      </c>
      <c r="G5" s="6">
        <v>0</v>
      </c>
      <c r="H5" s="6">
        <v>27</v>
      </c>
      <c r="I5" s="6">
        <v>0</v>
      </c>
      <c r="J5" s="6">
        <v>32</v>
      </c>
      <c r="K5" s="6">
        <v>33</v>
      </c>
      <c r="L5" s="6">
        <v>0</v>
      </c>
      <c r="M5" s="6">
        <v>37</v>
      </c>
      <c r="N5" s="6">
        <v>33</v>
      </c>
      <c r="O5" s="6">
        <v>0</v>
      </c>
      <c r="P5" s="6">
        <v>0</v>
      </c>
      <c r="Q5" s="6">
        <v>0</v>
      </c>
      <c r="R5" s="6">
        <v>0</v>
      </c>
      <c r="S5" s="7">
        <f>SUM(G5:R5)</f>
        <v>162</v>
      </c>
      <c r="T5" s="8">
        <f>COUNT(G5:R5)-COUNTIF(G5:R5,0)</f>
        <v>5</v>
      </c>
      <c r="U5" s="8">
        <f>IF($S5&gt;0,LARGE($G5:$R5,1),"-")</f>
        <v>37</v>
      </c>
      <c r="V5" s="8">
        <f>IF($S5&gt;0,LARGE($G5:$R5,2),"-")</f>
        <v>33</v>
      </c>
      <c r="W5" s="8">
        <f>IF($S5&gt;0,LARGE($G5:$R5,3),"-")</f>
        <v>33</v>
      </c>
      <c r="X5" s="8">
        <f>IF($S5&gt;0,LARGE($G5:$R5,4),"-")</f>
        <v>32</v>
      </c>
      <c r="Y5" s="8">
        <f>IF($S5&gt;0,LARGE($G5:$R5,5),"-")</f>
        <v>27</v>
      </c>
      <c r="Z5" s="9">
        <f>SUM(U5:Y5)</f>
        <v>162</v>
      </c>
    </row>
    <row r="6" spans="1:26" ht="15.75" x14ac:dyDescent="0.25">
      <c r="A6" s="11">
        <v>5</v>
      </c>
      <c r="B6" s="12" t="s">
        <v>31</v>
      </c>
      <c r="C6" s="12"/>
      <c r="D6" s="13" t="s">
        <v>32</v>
      </c>
      <c r="E6" s="13">
        <v>16300916</v>
      </c>
      <c r="F6" s="14" t="s">
        <v>28</v>
      </c>
      <c r="G6" s="6">
        <v>36</v>
      </c>
      <c r="H6" s="6">
        <v>0</v>
      </c>
      <c r="I6" s="6">
        <v>23</v>
      </c>
      <c r="J6" s="6">
        <v>28</v>
      </c>
      <c r="K6" s="6">
        <v>25</v>
      </c>
      <c r="L6" s="6">
        <v>36</v>
      </c>
      <c r="M6" s="6">
        <v>34</v>
      </c>
      <c r="N6" s="6">
        <v>21</v>
      </c>
      <c r="O6" s="6">
        <v>0</v>
      </c>
      <c r="P6" s="6">
        <v>0</v>
      </c>
      <c r="Q6" s="6">
        <v>0</v>
      </c>
      <c r="R6" s="6">
        <v>0</v>
      </c>
      <c r="S6" s="7">
        <f>SUM(G6:R6)</f>
        <v>203</v>
      </c>
      <c r="T6" s="8">
        <f>COUNT(G6:R6)-COUNTIF(G6:R6,0)</f>
        <v>7</v>
      </c>
      <c r="U6" s="8">
        <f>IF($S6&gt;0,LARGE($G6:$R6,1),"-")</f>
        <v>36</v>
      </c>
      <c r="V6" s="8">
        <f>IF($S6&gt;0,LARGE($G6:$R6,2),"-")</f>
        <v>36</v>
      </c>
      <c r="W6" s="8">
        <f>IF($S6&gt;0,LARGE($G6:$R6,3),"-")</f>
        <v>34</v>
      </c>
      <c r="X6" s="8">
        <f>IF($S6&gt;0,LARGE($G6:$R6,4),"-")</f>
        <v>28</v>
      </c>
      <c r="Y6" s="8">
        <f>IF($S6&gt;0,LARGE($G6:$R6,5),"-")</f>
        <v>25</v>
      </c>
      <c r="Z6" s="9">
        <f>SUM(U6:Y6)</f>
        <v>159</v>
      </c>
    </row>
    <row r="7" spans="1:26" ht="15.75" x14ac:dyDescent="0.25">
      <c r="A7" s="11">
        <v>6</v>
      </c>
      <c r="B7" s="12" t="s">
        <v>40</v>
      </c>
      <c r="C7" s="12"/>
      <c r="D7" s="12" t="s">
        <v>41</v>
      </c>
      <c r="E7" s="12">
        <v>302450</v>
      </c>
      <c r="F7" s="14" t="s">
        <v>28</v>
      </c>
      <c r="G7" s="6">
        <v>26</v>
      </c>
      <c r="H7" s="6">
        <v>0</v>
      </c>
      <c r="I7" s="6">
        <v>0</v>
      </c>
      <c r="J7" s="6">
        <v>25</v>
      </c>
      <c r="K7" s="6">
        <v>0</v>
      </c>
      <c r="L7" s="6">
        <v>23</v>
      </c>
      <c r="M7" s="6">
        <v>30</v>
      </c>
      <c r="N7" s="6">
        <v>31</v>
      </c>
      <c r="O7" s="6">
        <v>0</v>
      </c>
      <c r="P7" s="6">
        <v>0</v>
      </c>
      <c r="Q7" s="6">
        <v>0</v>
      </c>
      <c r="R7" s="6">
        <v>0</v>
      </c>
      <c r="S7" s="7">
        <f>SUM(G7:R7)</f>
        <v>135</v>
      </c>
      <c r="T7" s="8">
        <f>COUNT(G7:R7)-COUNTIF(G7:R7,0)</f>
        <v>5</v>
      </c>
      <c r="U7" s="8">
        <f>IF($S7&gt;0,LARGE($G7:$R7,1),"-")</f>
        <v>31</v>
      </c>
      <c r="V7" s="8">
        <f>IF($S7&gt;0,LARGE($G7:$R7,2),"-")</f>
        <v>30</v>
      </c>
      <c r="W7" s="8">
        <f>IF($S7&gt;0,LARGE($G7:$R7,3),"-")</f>
        <v>26</v>
      </c>
      <c r="X7" s="8">
        <f>IF($S7&gt;0,LARGE($G7:$R7,4),"-")</f>
        <v>25</v>
      </c>
      <c r="Y7" s="8">
        <f>IF($S7&gt;0,LARGE($G7:$R7,5),"-")</f>
        <v>23</v>
      </c>
      <c r="Z7" s="9">
        <f>SUM(U7:Y7)</f>
        <v>135</v>
      </c>
    </row>
    <row r="8" spans="1:26" ht="15.75" x14ac:dyDescent="0.25">
      <c r="A8" s="11">
        <v>7</v>
      </c>
      <c r="B8" s="13" t="s">
        <v>50</v>
      </c>
      <c r="C8" s="13"/>
      <c r="D8" s="12" t="s">
        <v>32</v>
      </c>
      <c r="E8" s="12">
        <v>16300068</v>
      </c>
      <c r="F8" s="15" t="s">
        <v>28</v>
      </c>
      <c r="G8" s="6">
        <v>0</v>
      </c>
      <c r="H8" s="6">
        <v>0</v>
      </c>
      <c r="I8" s="6">
        <v>0</v>
      </c>
      <c r="J8" s="6">
        <v>0</v>
      </c>
      <c r="K8" s="6">
        <v>35</v>
      </c>
      <c r="L8" s="6">
        <v>33</v>
      </c>
      <c r="M8" s="6">
        <v>0</v>
      </c>
      <c r="N8" s="6">
        <v>30</v>
      </c>
      <c r="O8" s="6">
        <v>0</v>
      </c>
      <c r="P8" s="6">
        <v>0</v>
      </c>
      <c r="Q8" s="6">
        <v>0</v>
      </c>
      <c r="R8" s="6">
        <v>0</v>
      </c>
      <c r="S8" s="7">
        <f>SUM(G8:R8)</f>
        <v>98</v>
      </c>
      <c r="T8" s="8">
        <f>COUNT(G8:R8)-COUNTIF(G8:R8,0)</f>
        <v>3</v>
      </c>
      <c r="U8" s="8">
        <f>IF($S8&gt;0,LARGE($G8:$R8,1),"-")</f>
        <v>35</v>
      </c>
      <c r="V8" s="8">
        <f>IF($S8&gt;0,LARGE($G8:$R8,2),"-")</f>
        <v>33</v>
      </c>
      <c r="W8" s="8">
        <f>IF($S8&gt;0,LARGE($G8:$R8,3),"-")</f>
        <v>30</v>
      </c>
      <c r="X8" s="8">
        <f>IF($S8&gt;0,LARGE($G8:$R8,4),"-")</f>
        <v>0</v>
      </c>
      <c r="Y8" s="8">
        <f>IF($S8&gt;0,LARGE($G8:$R8,5),"-")</f>
        <v>0</v>
      </c>
      <c r="Z8" s="9">
        <f>SUM(U8:Y8)</f>
        <v>98</v>
      </c>
    </row>
    <row r="9" spans="1:26" ht="15.75" x14ac:dyDescent="0.25">
      <c r="A9" s="11">
        <v>8</v>
      </c>
      <c r="B9" s="12" t="s">
        <v>57</v>
      </c>
      <c r="C9" s="12"/>
      <c r="D9" s="12" t="s">
        <v>32</v>
      </c>
      <c r="E9" s="12">
        <v>16300499</v>
      </c>
      <c r="F9" s="14" t="s">
        <v>28</v>
      </c>
      <c r="G9" s="6">
        <v>0</v>
      </c>
      <c r="H9" s="6">
        <v>0</v>
      </c>
      <c r="I9" s="6">
        <v>0</v>
      </c>
      <c r="J9" s="6">
        <v>0</v>
      </c>
      <c r="K9" s="6">
        <v>28</v>
      </c>
      <c r="L9" s="6">
        <v>33</v>
      </c>
      <c r="M9" s="6">
        <v>35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7">
        <f>SUM(G9:R9)</f>
        <v>96</v>
      </c>
      <c r="T9" s="8">
        <f>COUNT(G9:R9)-COUNTIF(G9:R9,0)</f>
        <v>3</v>
      </c>
      <c r="U9" s="8">
        <f>IF($S9&gt;0,LARGE($G9:$R9,1),"-")</f>
        <v>35</v>
      </c>
      <c r="V9" s="8">
        <f>IF($S9&gt;0,LARGE($G9:$R9,2),"-")</f>
        <v>33</v>
      </c>
      <c r="W9" s="8">
        <f>IF($S9&gt;0,LARGE($G9:$R9,3),"-")</f>
        <v>28</v>
      </c>
      <c r="X9" s="8">
        <f>IF($S9&gt;0,LARGE($G9:$R9,4),"-")</f>
        <v>0</v>
      </c>
      <c r="Y9" s="8">
        <f>IF($S9&gt;0,LARGE($G9:$R9,5),"-")</f>
        <v>0</v>
      </c>
      <c r="Z9" s="9">
        <f>SUM(U9:Y9)</f>
        <v>96</v>
      </c>
    </row>
    <row r="10" spans="1:26" ht="15.75" x14ac:dyDescent="0.25">
      <c r="A10" s="11">
        <v>9</v>
      </c>
      <c r="B10" s="12" t="s">
        <v>92</v>
      </c>
      <c r="C10" s="12"/>
      <c r="D10" s="12" t="s">
        <v>32</v>
      </c>
      <c r="E10" s="12">
        <v>16300291</v>
      </c>
      <c r="F10" s="14" t="s">
        <v>28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34</v>
      </c>
      <c r="M10" s="6">
        <v>26</v>
      </c>
      <c r="N10" s="6">
        <v>35</v>
      </c>
      <c r="O10" s="6">
        <v>0</v>
      </c>
      <c r="P10" s="6">
        <v>0</v>
      </c>
      <c r="Q10" s="6">
        <v>0</v>
      </c>
      <c r="R10" s="6">
        <v>0</v>
      </c>
      <c r="S10" s="7">
        <f>SUM(G10:R10)</f>
        <v>95</v>
      </c>
      <c r="T10" s="8">
        <f>COUNT(G10:R10)-COUNTIF(G10:R10,0)</f>
        <v>3</v>
      </c>
      <c r="U10" s="8">
        <f>IF($S10&gt;0,LARGE($G10:$R10,1),"-")</f>
        <v>35</v>
      </c>
      <c r="V10" s="8">
        <f>IF($S10&gt;0,LARGE($G10:$R10,2),"-")</f>
        <v>34</v>
      </c>
      <c r="W10" s="8">
        <f>IF($S10&gt;0,LARGE($G10:$R10,3),"-")</f>
        <v>26</v>
      </c>
      <c r="X10" s="8">
        <f>IF($S10&gt;0,LARGE($G10:$R10,4),"-")</f>
        <v>0</v>
      </c>
      <c r="Y10" s="8">
        <f>IF($S10&gt;0,LARGE($G10:$R10,5),"-")</f>
        <v>0</v>
      </c>
      <c r="Z10" s="9">
        <f>SUM(U10:Y10)</f>
        <v>95</v>
      </c>
    </row>
    <row r="11" spans="1:26" ht="15.75" x14ac:dyDescent="0.25">
      <c r="A11" s="11">
        <v>10</v>
      </c>
      <c r="B11" s="12" t="s">
        <v>52</v>
      </c>
      <c r="C11" s="12"/>
      <c r="D11" s="12" t="s">
        <v>41</v>
      </c>
      <c r="E11" s="12">
        <v>301926</v>
      </c>
      <c r="F11" s="14" t="s">
        <v>28</v>
      </c>
      <c r="G11" s="6">
        <v>0</v>
      </c>
      <c r="H11" s="6">
        <v>0</v>
      </c>
      <c r="I11" s="6">
        <v>0</v>
      </c>
      <c r="J11" s="6">
        <v>0</v>
      </c>
      <c r="K11" s="6">
        <v>31</v>
      </c>
      <c r="L11" s="6">
        <v>0</v>
      </c>
      <c r="M11" s="6">
        <v>28</v>
      </c>
      <c r="N11" s="6">
        <v>36</v>
      </c>
      <c r="O11" s="6">
        <v>0</v>
      </c>
      <c r="P11" s="6">
        <v>0</v>
      </c>
      <c r="Q11" s="6">
        <v>0</v>
      </c>
      <c r="R11" s="6">
        <v>0</v>
      </c>
      <c r="S11" s="7">
        <f>SUM(G11:R11)</f>
        <v>95</v>
      </c>
      <c r="T11" s="8">
        <f>COUNT(G11:R11)-COUNTIF(G11:R11,0)</f>
        <v>3</v>
      </c>
      <c r="U11" s="8">
        <f>IF($S11&gt;0,LARGE($G11:$R11,1),"-")</f>
        <v>36</v>
      </c>
      <c r="V11" s="8">
        <f>IF($S11&gt;0,LARGE($G11:$R11,2),"-")</f>
        <v>31</v>
      </c>
      <c r="W11" s="8">
        <f>IF($S11&gt;0,LARGE($G11:$R11,3),"-")</f>
        <v>28</v>
      </c>
      <c r="X11" s="8">
        <f>IF($S11&gt;0,LARGE($G11:$R11,4),"-")</f>
        <v>0</v>
      </c>
      <c r="Y11" s="8">
        <f>IF($S11&gt;0,LARGE($G11:$R11,5),"-")</f>
        <v>0</v>
      </c>
      <c r="Z11" s="9">
        <f>SUM(U11:Y11)</f>
        <v>95</v>
      </c>
    </row>
    <row r="12" spans="1:26" ht="15.75" x14ac:dyDescent="0.25">
      <c r="A12" s="11">
        <v>11</v>
      </c>
      <c r="B12" s="12" t="s">
        <v>37</v>
      </c>
      <c r="C12" s="12"/>
      <c r="D12" s="13" t="s">
        <v>38</v>
      </c>
      <c r="E12" s="13">
        <v>9804569</v>
      </c>
      <c r="F12" s="14" t="s">
        <v>28</v>
      </c>
      <c r="G12" s="6">
        <v>30</v>
      </c>
      <c r="H12" s="6">
        <v>0</v>
      </c>
      <c r="I12" s="6">
        <v>0</v>
      </c>
      <c r="J12" s="6">
        <v>35</v>
      </c>
      <c r="K12" s="6">
        <v>0</v>
      </c>
      <c r="L12" s="6">
        <v>0</v>
      </c>
      <c r="M12" s="6">
        <v>28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7">
        <f>SUM(G12:R12)</f>
        <v>93</v>
      </c>
      <c r="T12" s="8">
        <f>COUNT(G12:R12)-COUNTIF(G12:R12,0)</f>
        <v>3</v>
      </c>
      <c r="U12" s="8">
        <f>IF($S12&gt;0,LARGE($G12:$R12,1),"-")</f>
        <v>35</v>
      </c>
      <c r="V12" s="8">
        <f>IF($S12&gt;0,LARGE($G12:$R12,2),"-")</f>
        <v>30</v>
      </c>
      <c r="W12" s="8">
        <f>IF($S12&gt;0,LARGE($G12:$R12,3),"-")</f>
        <v>28</v>
      </c>
      <c r="X12" s="8">
        <f>IF($S12&gt;0,LARGE($G12:$R12,4),"-")</f>
        <v>0</v>
      </c>
      <c r="Y12" s="8">
        <f>IF($S12&gt;0,LARGE($G12:$R12,5),"-")</f>
        <v>0</v>
      </c>
      <c r="Z12" s="9">
        <f>SUM(U12:Y12)</f>
        <v>93</v>
      </c>
    </row>
    <row r="13" spans="1:26" ht="15.75" x14ac:dyDescent="0.25">
      <c r="A13" s="11">
        <v>12</v>
      </c>
      <c r="B13" s="12" t="s">
        <v>39</v>
      </c>
      <c r="C13" s="12"/>
      <c r="D13" s="12" t="s">
        <v>32</v>
      </c>
      <c r="E13" s="12">
        <v>16300124</v>
      </c>
      <c r="F13" s="14" t="s">
        <v>28</v>
      </c>
      <c r="G13" s="6">
        <v>31</v>
      </c>
      <c r="H13" s="6">
        <v>33</v>
      </c>
      <c r="I13" s="6">
        <v>0</v>
      </c>
      <c r="J13" s="6">
        <v>0</v>
      </c>
      <c r="K13" s="6">
        <v>0</v>
      </c>
      <c r="L13" s="6">
        <v>0</v>
      </c>
      <c r="M13" s="6">
        <v>22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7">
        <f>SUM(G13:R13)</f>
        <v>86</v>
      </c>
      <c r="T13" s="8">
        <f>COUNT(G13:R13)-COUNTIF(G13:R13,0)</f>
        <v>3</v>
      </c>
      <c r="U13" s="8">
        <f>IF($S13&gt;0,LARGE($G13:$R13,1),"-")</f>
        <v>33</v>
      </c>
      <c r="V13" s="8">
        <f>IF($S13&gt;0,LARGE($G13:$R13,2),"-")</f>
        <v>31</v>
      </c>
      <c r="W13" s="8">
        <f>IF($S13&gt;0,LARGE($G13:$R13,3),"-")</f>
        <v>22</v>
      </c>
      <c r="X13" s="8">
        <f>IF($S13&gt;0,LARGE($G13:$R13,4),"-")</f>
        <v>0</v>
      </c>
      <c r="Y13" s="8">
        <f>IF($S13&gt;0,LARGE($G13:$R13,5),"-")</f>
        <v>0</v>
      </c>
      <c r="Z13" s="9">
        <f>SUM(U13:Y13)</f>
        <v>86</v>
      </c>
    </row>
    <row r="14" spans="1:26" ht="15.75" x14ac:dyDescent="0.25">
      <c r="A14" s="11">
        <v>13</v>
      </c>
      <c r="B14" s="12" t="s">
        <v>42</v>
      </c>
      <c r="C14" s="12"/>
      <c r="D14" s="12" t="s">
        <v>32</v>
      </c>
      <c r="E14" s="12">
        <v>16300121</v>
      </c>
      <c r="F14" s="14" t="s">
        <v>28</v>
      </c>
      <c r="G14" s="6">
        <v>0</v>
      </c>
      <c r="H14" s="6">
        <v>0</v>
      </c>
      <c r="I14" s="6">
        <v>0</v>
      </c>
      <c r="J14" s="6">
        <v>0</v>
      </c>
      <c r="K14" s="6">
        <v>41</v>
      </c>
      <c r="L14" s="6">
        <v>0</v>
      </c>
      <c r="M14" s="6">
        <v>0</v>
      </c>
      <c r="N14" s="6">
        <v>38</v>
      </c>
      <c r="O14" s="6">
        <v>0</v>
      </c>
      <c r="P14" s="6">
        <v>0</v>
      </c>
      <c r="Q14" s="6">
        <v>0</v>
      </c>
      <c r="R14" s="6">
        <v>0</v>
      </c>
      <c r="S14" s="7">
        <f>SUM(G14:R14)</f>
        <v>79</v>
      </c>
      <c r="T14" s="8">
        <f>COUNT(G14:R14)-COUNTIF(G14:R14,0)</f>
        <v>2</v>
      </c>
      <c r="U14" s="8">
        <f>IF($S14&gt;0,LARGE($G14:$R14,1),"-")</f>
        <v>41</v>
      </c>
      <c r="V14" s="8">
        <f>IF($S14&gt;0,LARGE($G14:$R14,2),"-")</f>
        <v>38</v>
      </c>
      <c r="W14" s="8">
        <f>IF($S14&gt;0,LARGE($G14:$R14,3),"-")</f>
        <v>0</v>
      </c>
      <c r="X14" s="8">
        <f>IF($S14&gt;0,LARGE($G14:$R14,4),"-")</f>
        <v>0</v>
      </c>
      <c r="Y14" s="8">
        <f>IF($S14&gt;0,LARGE($G14:$R14,5),"-")</f>
        <v>0</v>
      </c>
      <c r="Z14" s="9">
        <f>SUM(U14:Y14)</f>
        <v>79</v>
      </c>
    </row>
    <row r="15" spans="1:26" ht="15.75" x14ac:dyDescent="0.25">
      <c r="A15" s="11">
        <v>14</v>
      </c>
      <c r="B15" s="13" t="s">
        <v>35</v>
      </c>
      <c r="C15" s="13"/>
      <c r="D15" s="13" t="s">
        <v>36</v>
      </c>
      <c r="E15" s="13">
        <v>12505292</v>
      </c>
      <c r="F15" s="15" t="s">
        <v>28</v>
      </c>
      <c r="G15" s="6">
        <v>0</v>
      </c>
      <c r="H15" s="6">
        <v>35</v>
      </c>
      <c r="I15" s="6">
        <v>37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7">
        <f>SUM(G15:R15)</f>
        <v>72</v>
      </c>
      <c r="T15" s="8">
        <f>COUNT(G15:R15)-COUNTIF(G15:R15,0)</f>
        <v>2</v>
      </c>
      <c r="U15" s="8">
        <f>IF($S15&gt;0,LARGE($G15:$R15,1),"-")</f>
        <v>37</v>
      </c>
      <c r="V15" s="8">
        <f>IF($S15&gt;0,LARGE($G15:$R15,2),"-")</f>
        <v>35</v>
      </c>
      <c r="W15" s="8">
        <f>IF($S15&gt;0,LARGE($G15:$R15,3),"-")</f>
        <v>0</v>
      </c>
      <c r="X15" s="8">
        <f>IF($S15&gt;0,LARGE($G15:$R15,4),"-")</f>
        <v>0</v>
      </c>
      <c r="Y15" s="8">
        <f>IF($S15&gt;0,LARGE($G15:$R15,5),"-")</f>
        <v>0</v>
      </c>
      <c r="Z15" s="9">
        <f>SUM(U15:Y15)</f>
        <v>72</v>
      </c>
    </row>
    <row r="16" spans="1:26" ht="15.75" x14ac:dyDescent="0.25">
      <c r="A16" s="11">
        <v>15</v>
      </c>
      <c r="B16" s="12" t="s">
        <v>53</v>
      </c>
      <c r="C16" s="12"/>
      <c r="D16" s="12" t="s">
        <v>54</v>
      </c>
      <c r="E16" s="12">
        <v>11200838</v>
      </c>
      <c r="F16" s="14" t="s">
        <v>28</v>
      </c>
      <c r="G16" s="6">
        <v>0</v>
      </c>
      <c r="H16" s="6">
        <v>0</v>
      </c>
      <c r="I16" s="6">
        <v>0</v>
      </c>
      <c r="J16" s="6">
        <v>0</v>
      </c>
      <c r="K16" s="6">
        <v>31</v>
      </c>
      <c r="L16" s="6">
        <v>0</v>
      </c>
      <c r="M16" s="6">
        <v>0</v>
      </c>
      <c r="N16" s="6">
        <v>39</v>
      </c>
      <c r="O16" s="6">
        <v>0</v>
      </c>
      <c r="P16" s="6">
        <v>0</v>
      </c>
      <c r="Q16" s="6">
        <v>0</v>
      </c>
      <c r="R16" s="6">
        <v>0</v>
      </c>
      <c r="S16" s="7">
        <f>SUM(G16:R16)</f>
        <v>70</v>
      </c>
      <c r="T16" s="8">
        <f>COUNT(G16:R16)-COUNTIF(G16:R16,0)</f>
        <v>2</v>
      </c>
      <c r="U16" s="8">
        <f>IF($S16&gt;0,LARGE($G16:$R16,1),"-")</f>
        <v>39</v>
      </c>
      <c r="V16" s="8">
        <f>IF($S16&gt;0,LARGE($G16:$R16,2),"-")</f>
        <v>31</v>
      </c>
      <c r="W16" s="8">
        <f>IF($S16&gt;0,LARGE($G16:$R16,3),"-")</f>
        <v>0</v>
      </c>
      <c r="X16" s="8">
        <f>IF($S16&gt;0,LARGE($G16:$R16,4),"-")</f>
        <v>0</v>
      </c>
      <c r="Y16" s="8">
        <f>IF($S16&gt;0,LARGE($G16:$R16,5),"-")</f>
        <v>0</v>
      </c>
      <c r="Z16" s="9">
        <f>SUM(U16:Y16)</f>
        <v>70</v>
      </c>
    </row>
    <row r="17" spans="1:26" ht="15.75" x14ac:dyDescent="0.25">
      <c r="A17" s="11">
        <v>16</v>
      </c>
      <c r="B17" s="12" t="s">
        <v>49</v>
      </c>
      <c r="C17" s="12"/>
      <c r="D17" s="12" t="s">
        <v>32</v>
      </c>
      <c r="E17" s="12">
        <v>16300496</v>
      </c>
      <c r="F17" s="14" t="s">
        <v>28</v>
      </c>
      <c r="G17" s="6">
        <v>35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27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7">
        <f>SUM(G17:R17)</f>
        <v>62</v>
      </c>
      <c r="T17" s="8">
        <f>COUNT(G17:R17)-COUNTIF(G17:R17,0)</f>
        <v>2</v>
      </c>
      <c r="U17" s="8">
        <f>IF($S17&gt;0,LARGE($G17:$R17,1),"-")</f>
        <v>35</v>
      </c>
      <c r="V17" s="8">
        <f>IF($S17&gt;0,LARGE($G17:$R17,2),"-")</f>
        <v>27</v>
      </c>
      <c r="W17" s="8">
        <f>IF($S17&gt;0,LARGE($G17:$R17,3),"-")</f>
        <v>0</v>
      </c>
      <c r="X17" s="8">
        <f>IF($S17&gt;0,LARGE($G17:$R17,4),"-")</f>
        <v>0</v>
      </c>
      <c r="Y17" s="8">
        <f>IF($S17&gt;0,LARGE($G17:$R17,5),"-")</f>
        <v>0</v>
      </c>
      <c r="Z17" s="9">
        <f>SUM(U17:Y17)</f>
        <v>62</v>
      </c>
    </row>
    <row r="18" spans="1:26" ht="15.75" x14ac:dyDescent="0.25">
      <c r="A18" s="11">
        <v>17</v>
      </c>
      <c r="B18" s="12" t="s">
        <v>93</v>
      </c>
      <c r="C18" s="12"/>
      <c r="D18" s="13" t="s">
        <v>32</v>
      </c>
      <c r="E18" s="13">
        <v>16300375</v>
      </c>
      <c r="F18" s="14" t="s">
        <v>28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31</v>
      </c>
      <c r="M18" s="6">
        <v>0</v>
      </c>
      <c r="N18" s="6">
        <v>29</v>
      </c>
      <c r="O18" s="6">
        <v>0</v>
      </c>
      <c r="P18" s="6">
        <v>0</v>
      </c>
      <c r="Q18" s="6">
        <v>0</v>
      </c>
      <c r="R18" s="6">
        <v>0</v>
      </c>
      <c r="S18" s="7">
        <f>SUM(G18:R18)</f>
        <v>60</v>
      </c>
      <c r="T18" s="8">
        <f>COUNT(G18:R18)-COUNTIF(G18:R18,0)</f>
        <v>2</v>
      </c>
      <c r="U18" s="8">
        <f>IF($S18&gt;0,LARGE($G18:$R18,1),"-")</f>
        <v>31</v>
      </c>
      <c r="V18" s="8">
        <f>IF($S18&gt;0,LARGE($G18:$R18,2),"-")</f>
        <v>29</v>
      </c>
      <c r="W18" s="8">
        <f>IF($S18&gt;0,LARGE($G18:$R18,3),"-")</f>
        <v>0</v>
      </c>
      <c r="X18" s="8">
        <f>IF($S18&gt;0,LARGE($G18:$R18,4),"-")</f>
        <v>0</v>
      </c>
      <c r="Y18" s="8">
        <f>IF($S18&gt;0,LARGE($G18:$R18,5),"-")</f>
        <v>0</v>
      </c>
      <c r="Z18" s="9">
        <f>SUM(U18:Y18)</f>
        <v>60</v>
      </c>
    </row>
    <row r="19" spans="1:26" ht="15.75" x14ac:dyDescent="0.25">
      <c r="A19" s="11">
        <v>18</v>
      </c>
      <c r="B19" s="13" t="s">
        <v>43</v>
      </c>
      <c r="C19" s="13"/>
      <c r="D19" s="12" t="s">
        <v>44</v>
      </c>
      <c r="E19" s="12">
        <v>2200923</v>
      </c>
      <c r="F19" s="15" t="s">
        <v>28</v>
      </c>
      <c r="G19" s="6">
        <v>0</v>
      </c>
      <c r="H19" s="6">
        <v>0</v>
      </c>
      <c r="I19" s="6">
        <v>0</v>
      </c>
      <c r="J19" s="6">
        <v>0</v>
      </c>
      <c r="K19" s="6">
        <v>38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7">
        <f>SUM(G19:R19)</f>
        <v>38</v>
      </c>
      <c r="T19" s="8">
        <f>COUNT(G19:R19)-COUNTIF(G19:R19,0)</f>
        <v>1</v>
      </c>
      <c r="U19" s="8">
        <f>IF($S19&gt;0,LARGE($G19:$R19,1),"-")</f>
        <v>38</v>
      </c>
      <c r="V19" s="8">
        <f>IF($S19&gt;0,LARGE($G19:$R19,2),"-")</f>
        <v>0</v>
      </c>
      <c r="W19" s="8">
        <f>IF($S19&gt;0,LARGE($G19:$R19,3),"-")</f>
        <v>0</v>
      </c>
      <c r="X19" s="8">
        <f>IF($S19&gt;0,LARGE($G19:$R19,4),"-")</f>
        <v>0</v>
      </c>
      <c r="Y19" s="8">
        <f>IF($S19&gt;0,LARGE($G19:$R19,5),"-")</f>
        <v>0</v>
      </c>
      <c r="Z19" s="9">
        <f>SUM(U19:Y19)</f>
        <v>38</v>
      </c>
    </row>
    <row r="20" spans="1:26" ht="15.75" x14ac:dyDescent="0.25">
      <c r="A20" s="11">
        <v>19</v>
      </c>
      <c r="B20" s="12" t="s">
        <v>94</v>
      </c>
      <c r="C20" s="12"/>
      <c r="D20" s="12" t="s">
        <v>32</v>
      </c>
      <c r="E20" s="12">
        <v>16300917</v>
      </c>
      <c r="F20" s="14" t="s">
        <v>28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20</v>
      </c>
      <c r="M20" s="6">
        <v>0</v>
      </c>
      <c r="N20" s="6">
        <v>18</v>
      </c>
      <c r="O20" s="6">
        <v>0</v>
      </c>
      <c r="P20" s="6">
        <v>0</v>
      </c>
      <c r="Q20" s="6">
        <v>0</v>
      </c>
      <c r="R20" s="6">
        <v>0</v>
      </c>
      <c r="S20" s="7">
        <f>SUM(G20:R20)</f>
        <v>38</v>
      </c>
      <c r="T20" s="8">
        <f>COUNT(G20:R20)-COUNTIF(G20:R20,0)</f>
        <v>2</v>
      </c>
      <c r="U20" s="8">
        <f>IF($S20&gt;0,LARGE($G20:$R20,1),"-")</f>
        <v>20</v>
      </c>
      <c r="V20" s="8">
        <f>IF($S20&gt;0,LARGE($G20:$R20,2),"-")</f>
        <v>18</v>
      </c>
      <c r="W20" s="8">
        <f>IF($S20&gt;0,LARGE($G20:$R20,3),"-")</f>
        <v>0</v>
      </c>
      <c r="X20" s="8">
        <f>IF($S20&gt;0,LARGE($G20:$R20,4),"-")</f>
        <v>0</v>
      </c>
      <c r="Y20" s="8">
        <f>IF($S20&gt;0,LARGE($G20:$R20,5),"-")</f>
        <v>0</v>
      </c>
      <c r="Z20" s="9">
        <f>SUM(U20:Y20)</f>
        <v>38</v>
      </c>
    </row>
    <row r="21" spans="1:26" ht="15.75" x14ac:dyDescent="0.25">
      <c r="A21" s="11">
        <v>20</v>
      </c>
      <c r="B21" s="12" t="s">
        <v>45</v>
      </c>
      <c r="C21" s="12"/>
      <c r="D21" s="13" t="s">
        <v>46</v>
      </c>
      <c r="E21" s="13">
        <v>4400754</v>
      </c>
      <c r="F21" s="14" t="s">
        <v>28</v>
      </c>
      <c r="G21" s="6">
        <v>0</v>
      </c>
      <c r="H21" s="6">
        <v>0</v>
      </c>
      <c r="I21" s="6">
        <v>0</v>
      </c>
      <c r="J21" s="6">
        <v>0</v>
      </c>
      <c r="K21" s="6">
        <v>36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7">
        <f>SUM(G21:R21)</f>
        <v>36</v>
      </c>
      <c r="T21" s="8">
        <f>COUNT(G21:R21)-COUNTIF(G21:R21,0)</f>
        <v>1</v>
      </c>
      <c r="U21" s="8">
        <f>IF($S21&gt;0,LARGE($G21:$R21,1),"-")</f>
        <v>36</v>
      </c>
      <c r="V21" s="8">
        <f>IF($S21&gt;0,LARGE($G21:$R21,2),"-")</f>
        <v>0</v>
      </c>
      <c r="W21" s="8">
        <f>IF($S21&gt;0,LARGE($G21:$R21,3),"-")</f>
        <v>0</v>
      </c>
      <c r="X21" s="8">
        <f>IF($S21&gt;0,LARGE($G21:$R21,4),"-")</f>
        <v>0</v>
      </c>
      <c r="Y21" s="8">
        <f>IF($S21&gt;0,LARGE($G21:$R21,5),"-")</f>
        <v>0</v>
      </c>
      <c r="Z21" s="9">
        <f>SUM(U21:Y21)</f>
        <v>36</v>
      </c>
    </row>
    <row r="22" spans="1:26" ht="15.75" x14ac:dyDescent="0.25">
      <c r="A22" s="11">
        <v>21</v>
      </c>
      <c r="B22" s="13" t="s">
        <v>47</v>
      </c>
      <c r="C22" s="13"/>
      <c r="D22" s="13" t="s">
        <v>48</v>
      </c>
      <c r="E22" s="13">
        <v>8901625</v>
      </c>
      <c r="F22" s="15" t="s">
        <v>28</v>
      </c>
      <c r="G22" s="6">
        <v>0</v>
      </c>
      <c r="H22" s="6">
        <v>0</v>
      </c>
      <c r="I22" s="6">
        <v>0</v>
      </c>
      <c r="J22" s="6">
        <v>36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7">
        <f>SUM(G22:R22)</f>
        <v>36</v>
      </c>
      <c r="T22" s="8">
        <f>COUNT(G22:R22)-COUNTIF(G22:R22,0)</f>
        <v>1</v>
      </c>
      <c r="U22" s="8">
        <f>IF($S22&gt;0,LARGE($G22:$R22,1),"-")</f>
        <v>36</v>
      </c>
      <c r="V22" s="8">
        <f>IF($S22&gt;0,LARGE($G22:$R22,2),"-")</f>
        <v>0</v>
      </c>
      <c r="W22" s="8">
        <f>IF($S22&gt;0,LARGE($G22:$R22,3),"-")</f>
        <v>0</v>
      </c>
      <c r="X22" s="8">
        <f>IF($S22&gt;0,LARGE($G22:$R22,4),"-")</f>
        <v>0</v>
      </c>
      <c r="Y22" s="8">
        <f>IF($S22&gt;0,LARGE($G22:$R22,5),"-")</f>
        <v>0</v>
      </c>
      <c r="Z22" s="9">
        <f>SUM(U22:Y22)</f>
        <v>36</v>
      </c>
    </row>
    <row r="23" spans="1:26" ht="15.75" x14ac:dyDescent="0.25">
      <c r="A23" s="11">
        <v>22</v>
      </c>
      <c r="B23" s="12" t="s">
        <v>51</v>
      </c>
      <c r="C23" s="12"/>
      <c r="D23" s="13" t="s">
        <v>32</v>
      </c>
      <c r="E23" s="13">
        <v>16300492</v>
      </c>
      <c r="F23" s="14" t="s">
        <v>28</v>
      </c>
      <c r="G23" s="6">
        <v>0</v>
      </c>
      <c r="H23" s="6">
        <v>32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7">
        <f>SUM(G23:R23)</f>
        <v>32</v>
      </c>
      <c r="T23" s="8">
        <f>COUNT(G23:R23)-COUNTIF(G23:R23,0)</f>
        <v>1</v>
      </c>
      <c r="U23" s="8">
        <f>IF($S23&gt;0,LARGE($G23:$R23,1),"-")</f>
        <v>32</v>
      </c>
      <c r="V23" s="8">
        <f>IF($S23&gt;0,LARGE($G23:$R23,2),"-")</f>
        <v>0</v>
      </c>
      <c r="W23" s="8">
        <f>IF($S23&gt;0,LARGE($G23:$R23,3),"-")</f>
        <v>0</v>
      </c>
      <c r="X23" s="8">
        <f>IF($S23&gt;0,LARGE($G23:$R23,4),"-")</f>
        <v>0</v>
      </c>
      <c r="Y23" s="8">
        <f>IF($S23&gt;0,LARGE($G23:$R23,5),"-")</f>
        <v>0</v>
      </c>
      <c r="Z23" s="9">
        <f>SUM(U23:Y23)</f>
        <v>32</v>
      </c>
    </row>
    <row r="24" spans="1:26" ht="15.75" x14ac:dyDescent="0.25">
      <c r="A24" s="11">
        <v>23</v>
      </c>
      <c r="B24" s="12" t="s">
        <v>50</v>
      </c>
      <c r="C24" s="12"/>
      <c r="D24" s="12" t="s">
        <v>32</v>
      </c>
      <c r="E24" s="12">
        <v>16300068</v>
      </c>
      <c r="F24" s="14" t="s">
        <v>28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32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7">
        <f>SUM(G24:R24)</f>
        <v>32</v>
      </c>
      <c r="T24" s="8">
        <f>COUNT(G24:R24)-COUNTIF(G24:R24,0)</f>
        <v>1</v>
      </c>
      <c r="U24" s="8">
        <f>IF($S24&gt;0,LARGE($G24:$R24,1),"-")</f>
        <v>32</v>
      </c>
      <c r="V24" s="8">
        <f>IF($S24&gt;0,LARGE($G24:$R24,2),"-")</f>
        <v>0</v>
      </c>
      <c r="W24" s="8">
        <f>IF($S24&gt;0,LARGE($G24:$R24,3),"-")</f>
        <v>0</v>
      </c>
      <c r="X24" s="8">
        <f>IF($S24&gt;0,LARGE($G24:$R24,4),"-")</f>
        <v>0</v>
      </c>
      <c r="Y24" s="8">
        <f>IF($S24&gt;0,LARGE($G24:$R24,5),"-")</f>
        <v>0</v>
      </c>
      <c r="Z24" s="9">
        <f>SUM(U24:Y24)</f>
        <v>32</v>
      </c>
    </row>
    <row r="25" spans="1:26" ht="15.75" x14ac:dyDescent="0.25">
      <c r="A25" s="11">
        <v>24</v>
      </c>
      <c r="B25" s="13" t="s">
        <v>97</v>
      </c>
      <c r="C25" s="13"/>
      <c r="D25" s="13" t="s">
        <v>32</v>
      </c>
      <c r="E25" s="13">
        <v>16300720</v>
      </c>
      <c r="F25" s="15" t="s">
        <v>28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30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7">
        <f>SUM(G25:R25)</f>
        <v>30</v>
      </c>
      <c r="T25" s="8">
        <f>COUNT(G25:R25)-COUNTIF(G25:R25,0)</f>
        <v>1</v>
      </c>
      <c r="U25" s="8">
        <f>IF($S25&gt;0,LARGE($G25:$R25,1),"-")</f>
        <v>30</v>
      </c>
      <c r="V25" s="8">
        <f>IF($S25&gt;0,LARGE($G25:$R25,2),"-")</f>
        <v>0</v>
      </c>
      <c r="W25" s="8">
        <f>IF($S25&gt;0,LARGE($G25:$R25,3),"-")</f>
        <v>0</v>
      </c>
      <c r="X25" s="8">
        <f>IF($S25&gt;0,LARGE($G25:$R25,4),"-")</f>
        <v>0</v>
      </c>
      <c r="Y25" s="8">
        <f>IF($S25&gt;0,LARGE($G25:$R25,5),"-")</f>
        <v>0</v>
      </c>
      <c r="Z25" s="9">
        <f>SUM(U25:Y25)</f>
        <v>30</v>
      </c>
    </row>
    <row r="26" spans="1:26" ht="15.75" x14ac:dyDescent="0.25">
      <c r="A26" s="11">
        <v>25</v>
      </c>
      <c r="B26" s="12" t="s">
        <v>55</v>
      </c>
      <c r="C26" s="12"/>
      <c r="D26" s="13" t="s">
        <v>54</v>
      </c>
      <c r="E26" s="13">
        <v>11200879</v>
      </c>
      <c r="F26" s="14" t="s">
        <v>28</v>
      </c>
      <c r="G26" s="6">
        <v>0</v>
      </c>
      <c r="H26" s="6">
        <v>0</v>
      </c>
      <c r="I26" s="6">
        <v>0</v>
      </c>
      <c r="J26" s="6">
        <v>0</v>
      </c>
      <c r="K26" s="6">
        <v>29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7">
        <f>SUM(G26:R26)</f>
        <v>29</v>
      </c>
      <c r="T26" s="8">
        <f>COUNT(G26:R26)-COUNTIF(G26:R26,0)</f>
        <v>1</v>
      </c>
      <c r="U26" s="8">
        <f>IF($S26&gt;0,LARGE($G26:$R26,1),"-")</f>
        <v>29</v>
      </c>
      <c r="V26" s="8">
        <f>IF($S26&gt;0,LARGE($G26:$R26,2),"-")</f>
        <v>0</v>
      </c>
      <c r="W26" s="8">
        <f>IF($S26&gt;0,LARGE($G26:$R26,3),"-")</f>
        <v>0</v>
      </c>
      <c r="X26" s="8">
        <f>IF($S26&gt;0,LARGE($G26:$R26,4),"-")</f>
        <v>0</v>
      </c>
      <c r="Y26" s="8">
        <f>IF($S26&gt;0,LARGE($G26:$R26,5),"-")</f>
        <v>0</v>
      </c>
      <c r="Z26" s="9">
        <f>SUM(U26:Y26)</f>
        <v>29</v>
      </c>
    </row>
    <row r="27" spans="1:26" ht="15.75" x14ac:dyDescent="0.25">
      <c r="A27" s="11">
        <v>26</v>
      </c>
      <c r="B27" s="12" t="s">
        <v>56</v>
      </c>
      <c r="C27" s="12"/>
      <c r="D27" s="12" t="s">
        <v>54</v>
      </c>
      <c r="E27" s="12">
        <v>11200372</v>
      </c>
      <c r="F27" s="14" t="s">
        <v>28</v>
      </c>
      <c r="G27" s="6">
        <v>0</v>
      </c>
      <c r="H27" s="6">
        <v>0</v>
      </c>
      <c r="I27" s="6">
        <v>0</v>
      </c>
      <c r="J27" s="6">
        <v>0</v>
      </c>
      <c r="K27" s="6">
        <v>28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7">
        <f>SUM(G27:R27)</f>
        <v>28</v>
      </c>
      <c r="T27" s="8">
        <f>COUNT(G27:R27)-COUNTIF(G27:R27,0)</f>
        <v>1</v>
      </c>
      <c r="U27" s="8">
        <f>IF($S27&gt;0,LARGE($G27:$R27,1),"-")</f>
        <v>28</v>
      </c>
      <c r="V27" s="8">
        <f>IF($S27&gt;0,LARGE($G27:$R27,2),"-")</f>
        <v>0</v>
      </c>
      <c r="W27" s="8">
        <f>IF($S27&gt;0,LARGE($G27:$R27,3),"-")</f>
        <v>0</v>
      </c>
      <c r="X27" s="8">
        <f>IF($S27&gt;0,LARGE($G27:$R27,4),"-")</f>
        <v>0</v>
      </c>
      <c r="Y27" s="8">
        <f>IF($S27&gt;0,LARGE($G27:$R27,5),"-")</f>
        <v>0</v>
      </c>
      <c r="Z27" s="9">
        <f>SUM(U27:Y27)</f>
        <v>28</v>
      </c>
    </row>
    <row r="28" spans="1:26" ht="15.75" x14ac:dyDescent="0.25">
      <c r="A28" s="11">
        <v>27</v>
      </c>
      <c r="B28" s="13" t="s">
        <v>98</v>
      </c>
      <c r="C28" s="13"/>
      <c r="D28" s="13" t="s">
        <v>30</v>
      </c>
      <c r="E28" s="13">
        <v>5600723</v>
      </c>
      <c r="F28" s="15" t="s">
        <v>28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26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7">
        <f>SUM(G28:R28)</f>
        <v>26</v>
      </c>
      <c r="T28" s="8">
        <f>COUNT(G28:R28)-COUNTIF(G28:R28,0)</f>
        <v>1</v>
      </c>
      <c r="U28" s="8">
        <f>IF($S28&gt;0,LARGE($G28:$R28,1),"-")</f>
        <v>26</v>
      </c>
      <c r="V28" s="8">
        <f>IF($S28&gt;0,LARGE($G28:$R28,2),"-")</f>
        <v>0</v>
      </c>
      <c r="W28" s="8">
        <f>IF($S28&gt;0,LARGE($G28:$R28,3),"-")</f>
        <v>0</v>
      </c>
      <c r="X28" s="8">
        <f>IF($S28&gt;0,LARGE($G28:$R28,4),"-")</f>
        <v>0</v>
      </c>
      <c r="Y28" s="8">
        <f>IF($S28&gt;0,LARGE($G28:$R28,5),"-")</f>
        <v>0</v>
      </c>
      <c r="Z28" s="9">
        <f>SUM(U28:Y28)</f>
        <v>26</v>
      </c>
    </row>
    <row r="29" spans="1:26" ht="15.75" x14ac:dyDescent="0.25">
      <c r="A29" s="11">
        <v>28</v>
      </c>
      <c r="B29" s="13" t="s">
        <v>99</v>
      </c>
      <c r="C29" s="13"/>
      <c r="D29" s="13" t="s">
        <v>32</v>
      </c>
      <c r="E29" s="13">
        <v>16300403</v>
      </c>
      <c r="F29" s="15" t="s">
        <v>28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22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7">
        <f>SUM(G29:R29)</f>
        <v>22</v>
      </c>
      <c r="T29" s="8">
        <f>COUNT(G29:R29)-COUNTIF(G29:R29,0)</f>
        <v>1</v>
      </c>
      <c r="U29" s="8">
        <f>IF($S29&gt;0,LARGE($G29:$R29,1),"-")</f>
        <v>22</v>
      </c>
      <c r="V29" s="8">
        <f>IF($S29&gt;0,LARGE($G29:$R29,2),"-")</f>
        <v>0</v>
      </c>
      <c r="W29" s="8">
        <f>IF($S29&gt;0,LARGE($G29:$R29,3),"-")</f>
        <v>0</v>
      </c>
      <c r="X29" s="8">
        <f>IF($S29&gt;0,LARGE($G29:$R29,4),"-")</f>
        <v>0</v>
      </c>
      <c r="Y29" s="8">
        <f>IF($S29&gt;0,LARGE($G29:$R29,5),"-")</f>
        <v>0</v>
      </c>
      <c r="Z29" s="9">
        <f>SUM(U29:Y29)</f>
        <v>22</v>
      </c>
    </row>
    <row r="30" spans="1:26" ht="15.75" x14ac:dyDescent="0.25">
      <c r="A30" s="16">
        <v>1</v>
      </c>
      <c r="B30" s="17" t="s">
        <v>60</v>
      </c>
      <c r="C30" s="17"/>
      <c r="D30" s="18" t="s">
        <v>32</v>
      </c>
      <c r="E30" s="18">
        <v>16300635</v>
      </c>
      <c r="F30" s="19" t="s">
        <v>59</v>
      </c>
      <c r="G30" s="6">
        <v>35</v>
      </c>
      <c r="H30" s="6">
        <v>39</v>
      </c>
      <c r="I30" s="6">
        <v>0</v>
      </c>
      <c r="J30" s="6">
        <v>35</v>
      </c>
      <c r="K30" s="6">
        <v>0</v>
      </c>
      <c r="L30" s="6">
        <v>36</v>
      </c>
      <c r="M30" s="6">
        <v>36</v>
      </c>
      <c r="N30" s="6">
        <v>35</v>
      </c>
      <c r="O30" s="6">
        <v>0</v>
      </c>
      <c r="P30" s="6">
        <v>0</v>
      </c>
      <c r="Q30" s="6">
        <v>0</v>
      </c>
      <c r="R30" s="6">
        <v>0</v>
      </c>
      <c r="S30" s="7">
        <f>SUM(G30:R30)</f>
        <v>216</v>
      </c>
      <c r="T30" s="8">
        <f>COUNT(G30:R30)-COUNTIF(G30:R30,0)</f>
        <v>6</v>
      </c>
      <c r="U30" s="8">
        <f>IF($S30&gt;0,LARGE($G30:$R30,1),"-")</f>
        <v>39</v>
      </c>
      <c r="V30" s="8">
        <f>IF($S30&gt;0,LARGE($G30:$R30,2),"-")</f>
        <v>36</v>
      </c>
      <c r="W30" s="8">
        <f>IF($S30&gt;0,LARGE($G30:$R30,3),"-")</f>
        <v>36</v>
      </c>
      <c r="X30" s="8">
        <f>IF($S30&gt;0,LARGE($G30:$R30,4),"-")</f>
        <v>35</v>
      </c>
      <c r="Y30" s="8">
        <f>IF($S30&gt;0,LARGE($G30:$R30,5),"-")</f>
        <v>35</v>
      </c>
      <c r="Z30" s="9">
        <f>SUM(U30:Y30)</f>
        <v>181</v>
      </c>
    </row>
    <row r="31" spans="1:26" ht="15.75" x14ac:dyDescent="0.25">
      <c r="A31" s="16">
        <v>2</v>
      </c>
      <c r="B31" s="17" t="s">
        <v>58</v>
      </c>
      <c r="C31" s="17"/>
      <c r="D31" s="17" t="s">
        <v>44</v>
      </c>
      <c r="E31" s="17">
        <v>2200776</v>
      </c>
      <c r="F31" s="19" t="s">
        <v>59</v>
      </c>
      <c r="G31" s="6">
        <v>32</v>
      </c>
      <c r="H31" s="6">
        <v>36</v>
      </c>
      <c r="I31" s="6">
        <v>32</v>
      </c>
      <c r="J31" s="6">
        <v>0</v>
      </c>
      <c r="K31" s="6">
        <v>34</v>
      </c>
      <c r="L31" s="6">
        <v>0</v>
      </c>
      <c r="M31" s="6">
        <v>36</v>
      </c>
      <c r="N31" s="6">
        <v>35</v>
      </c>
      <c r="O31" s="6">
        <v>0</v>
      </c>
      <c r="P31" s="6">
        <v>0</v>
      </c>
      <c r="Q31" s="6">
        <v>0</v>
      </c>
      <c r="R31" s="6">
        <v>0</v>
      </c>
      <c r="S31" s="7">
        <f>SUM(G31:R31)</f>
        <v>205</v>
      </c>
      <c r="T31" s="8">
        <f>COUNT(G31:R31)-COUNTIF(G31:R31,0)</f>
        <v>6</v>
      </c>
      <c r="U31" s="8">
        <f>IF($S31&gt;0,LARGE($G31:$R31,1),"-")</f>
        <v>36</v>
      </c>
      <c r="V31" s="8">
        <f>IF($S31&gt;0,LARGE($G31:$R31,2),"-")</f>
        <v>36</v>
      </c>
      <c r="W31" s="8">
        <f>IF($S31&gt;0,LARGE($G31:$R31,3),"-")</f>
        <v>35</v>
      </c>
      <c r="X31" s="8">
        <f>IF($S31&gt;0,LARGE($G31:$R31,4),"-")</f>
        <v>34</v>
      </c>
      <c r="Y31" s="8">
        <f>IF($S31&gt;0,LARGE($G31:$R31,5),"-")</f>
        <v>32</v>
      </c>
      <c r="Z31" s="9">
        <f>SUM(U31:Y31)</f>
        <v>173</v>
      </c>
    </row>
    <row r="32" spans="1:26" ht="15.75" x14ac:dyDescent="0.25">
      <c r="A32" s="16">
        <v>3</v>
      </c>
      <c r="B32" s="17" t="s">
        <v>67</v>
      </c>
      <c r="C32" s="17"/>
      <c r="D32" s="18" t="s">
        <v>32</v>
      </c>
      <c r="E32" s="18">
        <v>16300263</v>
      </c>
      <c r="F32" s="19" t="s">
        <v>59</v>
      </c>
      <c r="G32" s="6">
        <v>25</v>
      </c>
      <c r="H32" s="6">
        <v>0</v>
      </c>
      <c r="I32" s="6">
        <v>0</v>
      </c>
      <c r="J32" s="6">
        <v>0</v>
      </c>
      <c r="K32" s="6">
        <v>33</v>
      </c>
      <c r="L32" s="6">
        <v>34</v>
      </c>
      <c r="M32" s="6">
        <v>31</v>
      </c>
      <c r="N32" s="6">
        <v>30</v>
      </c>
      <c r="O32" s="6">
        <v>0</v>
      </c>
      <c r="P32" s="6">
        <v>0</v>
      </c>
      <c r="Q32" s="6">
        <v>0</v>
      </c>
      <c r="R32" s="6">
        <v>0</v>
      </c>
      <c r="S32" s="7">
        <f>SUM(G32:R32)</f>
        <v>153</v>
      </c>
      <c r="T32" s="8">
        <f>COUNT(G32:R32)-COUNTIF(G32:R32,0)</f>
        <v>5</v>
      </c>
      <c r="U32" s="8">
        <f>IF($S32&gt;0,LARGE($G32:$R32,1),"-")</f>
        <v>34</v>
      </c>
      <c r="V32" s="8">
        <f>IF($S32&gt;0,LARGE($G32:$R32,2),"-")</f>
        <v>33</v>
      </c>
      <c r="W32" s="8">
        <f>IF($S32&gt;0,LARGE($G32:$R32,3),"-")</f>
        <v>31</v>
      </c>
      <c r="X32" s="8">
        <f>IF($S32&gt;0,LARGE($G32:$R32,4),"-")</f>
        <v>30</v>
      </c>
      <c r="Y32" s="8">
        <f>IF($S32&gt;0,LARGE($G32:$R32,5),"-")</f>
        <v>25</v>
      </c>
      <c r="Z32" s="9">
        <f>SUM(U32:Y32)</f>
        <v>153</v>
      </c>
    </row>
    <row r="33" spans="1:26" ht="15.75" x14ac:dyDescent="0.25">
      <c r="A33" s="16">
        <v>4</v>
      </c>
      <c r="B33" s="17" t="s">
        <v>71</v>
      </c>
      <c r="C33" s="17"/>
      <c r="D33" s="17" t="s">
        <v>32</v>
      </c>
      <c r="E33" s="17">
        <v>16300007</v>
      </c>
      <c r="F33" s="19" t="s">
        <v>59</v>
      </c>
      <c r="G33" s="6">
        <v>41</v>
      </c>
      <c r="H33" s="6">
        <v>0</v>
      </c>
      <c r="I33" s="6">
        <v>0</v>
      </c>
      <c r="J33" s="6">
        <v>0</v>
      </c>
      <c r="K33" s="6">
        <v>0</v>
      </c>
      <c r="L33" s="6">
        <v>37</v>
      </c>
      <c r="M33" s="6">
        <v>0</v>
      </c>
      <c r="N33" s="6">
        <v>39</v>
      </c>
      <c r="O33" s="6">
        <v>0</v>
      </c>
      <c r="P33" s="6">
        <v>0</v>
      </c>
      <c r="Q33" s="6">
        <v>0</v>
      </c>
      <c r="R33" s="6">
        <v>0</v>
      </c>
      <c r="S33" s="7">
        <f>SUM(G33:R33)</f>
        <v>117</v>
      </c>
      <c r="T33" s="8">
        <f>COUNT(G33:R33)-COUNTIF(G33:R33,0)</f>
        <v>3</v>
      </c>
      <c r="U33" s="8">
        <f>IF($S33&gt;0,LARGE($G33:$R33,1),"-")</f>
        <v>41</v>
      </c>
      <c r="V33" s="8">
        <f>IF($S33&gt;0,LARGE($G33:$R33,2),"-")</f>
        <v>39</v>
      </c>
      <c r="W33" s="8">
        <f>IF($S33&gt;0,LARGE($G33:$R33,3),"-")</f>
        <v>37</v>
      </c>
      <c r="X33" s="8">
        <f>IF($S33&gt;0,LARGE($G33:$R33,4),"-")</f>
        <v>0</v>
      </c>
      <c r="Y33" s="8">
        <f>IF($S33&gt;0,LARGE($G33:$R33,5),"-")</f>
        <v>0</v>
      </c>
      <c r="Z33" s="9">
        <f>SUM(U33:Y33)</f>
        <v>117</v>
      </c>
    </row>
    <row r="34" spans="1:26" ht="15.75" x14ac:dyDescent="0.25">
      <c r="A34" s="16">
        <v>5</v>
      </c>
      <c r="B34" s="17" t="s">
        <v>61</v>
      </c>
      <c r="C34" s="17"/>
      <c r="D34" s="18" t="s">
        <v>32</v>
      </c>
      <c r="E34" s="18">
        <v>16300665</v>
      </c>
      <c r="F34" s="19" t="s">
        <v>59</v>
      </c>
      <c r="G34" s="6">
        <v>0</v>
      </c>
      <c r="H34" s="6">
        <v>0</v>
      </c>
      <c r="I34" s="6">
        <v>0</v>
      </c>
      <c r="J34" s="6">
        <v>37</v>
      </c>
      <c r="K34" s="6">
        <v>45</v>
      </c>
      <c r="L34" s="6">
        <v>0</v>
      </c>
      <c r="M34" s="6">
        <v>29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7">
        <f>SUM(G34:R34)</f>
        <v>111</v>
      </c>
      <c r="T34" s="8">
        <f>COUNT(G34:R34)-COUNTIF(G34:R34,0)</f>
        <v>3</v>
      </c>
      <c r="U34" s="8">
        <f>IF($S34&gt;0,LARGE($G34:$R34,1),"-")</f>
        <v>45</v>
      </c>
      <c r="V34" s="8">
        <f>IF($S34&gt;0,LARGE($G34:$R34,2),"-")</f>
        <v>37</v>
      </c>
      <c r="W34" s="8">
        <f>IF($S34&gt;0,LARGE($G34:$R34,3),"-")</f>
        <v>29</v>
      </c>
      <c r="X34" s="8">
        <f>IF($S34&gt;0,LARGE($G34:$R34,4),"-")</f>
        <v>0</v>
      </c>
      <c r="Y34" s="8">
        <f>IF($S34&gt;0,LARGE($G34:$R34,5),"-")</f>
        <v>0</v>
      </c>
      <c r="Z34" s="9">
        <f>SUM(U34:Y34)</f>
        <v>111</v>
      </c>
    </row>
    <row r="35" spans="1:26" ht="15.75" x14ac:dyDescent="0.25">
      <c r="A35" s="16">
        <v>6</v>
      </c>
      <c r="B35" s="18" t="s">
        <v>70</v>
      </c>
      <c r="C35" s="18"/>
      <c r="D35" s="17" t="s">
        <v>32</v>
      </c>
      <c r="E35" s="17">
        <v>16301059</v>
      </c>
      <c r="F35" s="20" t="s">
        <v>59</v>
      </c>
      <c r="G35" s="6">
        <v>0</v>
      </c>
      <c r="H35" s="6">
        <v>0</v>
      </c>
      <c r="I35" s="6">
        <v>0</v>
      </c>
      <c r="J35" s="6">
        <v>47</v>
      </c>
      <c r="K35" s="6">
        <v>0</v>
      </c>
      <c r="L35" s="6">
        <v>0</v>
      </c>
      <c r="M35" s="6">
        <v>28</v>
      </c>
      <c r="N35" s="6">
        <v>28</v>
      </c>
      <c r="O35" s="6">
        <v>0</v>
      </c>
      <c r="P35" s="6">
        <v>0</v>
      </c>
      <c r="Q35" s="6">
        <v>0</v>
      </c>
      <c r="R35" s="6">
        <v>0</v>
      </c>
      <c r="S35" s="7">
        <f>SUM(G35:R35)</f>
        <v>103</v>
      </c>
      <c r="T35" s="8">
        <f>COUNT(G35:R35)-COUNTIF(G35:R35,0)</f>
        <v>3</v>
      </c>
      <c r="U35" s="8">
        <f>IF($S35&gt;0,LARGE($G35:$R35,1),"-")</f>
        <v>47</v>
      </c>
      <c r="V35" s="8">
        <f>IF($S35&gt;0,LARGE($G35:$R35,2),"-")</f>
        <v>28</v>
      </c>
      <c r="W35" s="8">
        <f>IF($S35&gt;0,LARGE($G35:$R35,3),"-")</f>
        <v>28</v>
      </c>
      <c r="X35" s="8">
        <f>IF($S35&gt;0,LARGE($G35:$R35,4),"-")</f>
        <v>0</v>
      </c>
      <c r="Y35" s="8">
        <f>IF($S35&gt;0,LARGE($G35:$R35,5),"-")</f>
        <v>0</v>
      </c>
      <c r="Z35" s="9">
        <f>SUM(U35:Y35)</f>
        <v>103</v>
      </c>
    </row>
    <row r="36" spans="1:26" ht="15.75" x14ac:dyDescent="0.25">
      <c r="A36" s="16">
        <v>7</v>
      </c>
      <c r="B36" s="17" t="s">
        <v>68</v>
      </c>
      <c r="C36" s="17"/>
      <c r="D36" s="18" t="s">
        <v>44</v>
      </c>
      <c r="E36" s="18">
        <v>2200072</v>
      </c>
      <c r="F36" s="19" t="s">
        <v>59</v>
      </c>
      <c r="G36" s="6">
        <v>29</v>
      </c>
      <c r="H36" s="6">
        <v>23</v>
      </c>
      <c r="I36" s="6">
        <v>0</v>
      </c>
      <c r="J36" s="6">
        <v>0</v>
      </c>
      <c r="K36" s="6">
        <v>0</v>
      </c>
      <c r="L36" s="6">
        <v>0</v>
      </c>
      <c r="M36" s="6">
        <v>25</v>
      </c>
      <c r="N36" s="6">
        <v>20</v>
      </c>
      <c r="O36" s="6">
        <v>0</v>
      </c>
      <c r="P36" s="6">
        <v>0</v>
      </c>
      <c r="Q36" s="6">
        <v>0</v>
      </c>
      <c r="R36" s="6">
        <v>0</v>
      </c>
      <c r="S36" s="7">
        <f>SUM(G36:R36)</f>
        <v>97</v>
      </c>
      <c r="T36" s="8">
        <f>COUNT(G36:R36)-COUNTIF(G36:R36,0)</f>
        <v>4</v>
      </c>
      <c r="U36" s="8">
        <f>IF($S36&gt;0,LARGE($G36:$R36,1),"-")</f>
        <v>29</v>
      </c>
      <c r="V36" s="8">
        <f>IF($S36&gt;0,LARGE($G36:$R36,2),"-")</f>
        <v>25</v>
      </c>
      <c r="W36" s="8">
        <f>IF($S36&gt;0,LARGE($G36:$R36,3),"-")</f>
        <v>23</v>
      </c>
      <c r="X36" s="8">
        <f>IF($S36&gt;0,LARGE($G36:$R36,4),"-")</f>
        <v>20</v>
      </c>
      <c r="Y36" s="8">
        <f>IF($S36&gt;0,LARGE($G36:$R36,5),"-")</f>
        <v>0</v>
      </c>
      <c r="Z36" s="9">
        <f>SUM(U36:Y36)</f>
        <v>97</v>
      </c>
    </row>
    <row r="37" spans="1:26" ht="15.75" x14ac:dyDescent="0.25">
      <c r="A37" s="16">
        <v>8</v>
      </c>
      <c r="B37" s="18" t="s">
        <v>65</v>
      </c>
      <c r="C37" s="18"/>
      <c r="D37" s="18" t="s">
        <v>32</v>
      </c>
      <c r="E37" s="18">
        <v>16300303</v>
      </c>
      <c r="F37" s="20" t="s">
        <v>59</v>
      </c>
      <c r="G37" s="6">
        <v>0</v>
      </c>
      <c r="H37" s="6">
        <v>0</v>
      </c>
      <c r="I37" s="6">
        <v>0</v>
      </c>
      <c r="J37" s="6">
        <v>38</v>
      </c>
      <c r="K37" s="6">
        <v>25</v>
      </c>
      <c r="L37" s="6">
        <v>0</v>
      </c>
      <c r="M37" s="6">
        <v>31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7">
        <f>SUM(G37:R37)</f>
        <v>94</v>
      </c>
      <c r="T37" s="8">
        <f>COUNT(G37:R37)-COUNTIF(G37:R37,0)</f>
        <v>3</v>
      </c>
      <c r="U37" s="8">
        <f>IF($S37&gt;0,LARGE($G37:$R37,1),"-")</f>
        <v>38</v>
      </c>
      <c r="V37" s="8">
        <f>IF($S37&gt;0,LARGE($G37:$R37,2),"-")</f>
        <v>31</v>
      </c>
      <c r="W37" s="8">
        <f>IF($S37&gt;0,LARGE($G37:$R37,3),"-")</f>
        <v>25</v>
      </c>
      <c r="X37" s="8">
        <f>IF($S37&gt;0,LARGE($G37:$R37,4),"-")</f>
        <v>0</v>
      </c>
      <c r="Y37" s="8">
        <f>IF($S37&gt;0,LARGE($G37:$R37,5),"-")</f>
        <v>0</v>
      </c>
      <c r="Z37" s="9">
        <f>SUM(U37:Y37)</f>
        <v>94</v>
      </c>
    </row>
    <row r="38" spans="1:26" ht="15.75" x14ac:dyDescent="0.25">
      <c r="A38" s="16">
        <v>9</v>
      </c>
      <c r="B38" s="18" t="s">
        <v>84</v>
      </c>
      <c r="C38" s="18"/>
      <c r="D38" s="17" t="s">
        <v>32</v>
      </c>
      <c r="E38" s="17">
        <v>16301036</v>
      </c>
      <c r="F38" s="20" t="s">
        <v>59</v>
      </c>
      <c r="G38" s="6">
        <v>0</v>
      </c>
      <c r="H38" s="6">
        <v>0</v>
      </c>
      <c r="I38" s="6">
        <v>0</v>
      </c>
      <c r="J38" s="6">
        <v>0</v>
      </c>
      <c r="K38" s="6">
        <v>26</v>
      </c>
      <c r="L38" s="6">
        <v>38</v>
      </c>
      <c r="M38" s="6">
        <v>28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7">
        <f>SUM(G38:R38)</f>
        <v>92</v>
      </c>
      <c r="T38" s="8">
        <f>COUNT(G38:R38)-COUNTIF(G38:R38,0)</f>
        <v>3</v>
      </c>
      <c r="U38" s="8">
        <f>IF($S38&gt;0,LARGE($G38:$R38,1),"-")</f>
        <v>38</v>
      </c>
      <c r="V38" s="8">
        <f>IF($S38&gt;0,LARGE($G38:$R38,2),"-")</f>
        <v>28</v>
      </c>
      <c r="W38" s="8">
        <f>IF($S38&gt;0,LARGE($G38:$R38,3),"-")</f>
        <v>26</v>
      </c>
      <c r="X38" s="8">
        <f>IF($S38&gt;0,LARGE($G38:$R38,4),"-")</f>
        <v>0</v>
      </c>
      <c r="Y38" s="8">
        <f>IF($S38&gt;0,LARGE($G38:$R38,5),"-")</f>
        <v>0</v>
      </c>
      <c r="Z38" s="9">
        <f>SUM(U38:Y38)</f>
        <v>92</v>
      </c>
    </row>
    <row r="39" spans="1:26" ht="15.75" x14ac:dyDescent="0.25">
      <c r="A39" s="16">
        <v>10</v>
      </c>
      <c r="B39" s="17" t="s">
        <v>87</v>
      </c>
      <c r="C39" s="17"/>
      <c r="D39" s="17" t="s">
        <v>32</v>
      </c>
      <c r="E39" s="17">
        <v>16300008</v>
      </c>
      <c r="F39" s="19" t="s">
        <v>59</v>
      </c>
      <c r="G39" s="6">
        <v>24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33</v>
      </c>
      <c r="N39" s="6">
        <v>27</v>
      </c>
      <c r="O39" s="6">
        <v>0</v>
      </c>
      <c r="P39" s="6">
        <v>0</v>
      </c>
      <c r="Q39" s="6">
        <v>0</v>
      </c>
      <c r="R39" s="6">
        <v>0</v>
      </c>
      <c r="S39" s="7">
        <f>SUM(G39:R39)</f>
        <v>84</v>
      </c>
      <c r="T39" s="8">
        <f>COUNT(G39:R39)-COUNTIF(G39:R39,0)</f>
        <v>3</v>
      </c>
      <c r="U39" s="8">
        <f>IF($S39&gt;0,LARGE($G39:$R39,1),"-")</f>
        <v>33</v>
      </c>
      <c r="V39" s="8">
        <f>IF($S39&gt;0,LARGE($G39:$R39,2),"-")</f>
        <v>27</v>
      </c>
      <c r="W39" s="8">
        <f>IF($S39&gt;0,LARGE($G39:$R39,3),"-")</f>
        <v>24</v>
      </c>
      <c r="X39" s="8">
        <f>IF($S39&gt;0,LARGE($G39:$R39,4),"-")</f>
        <v>0</v>
      </c>
      <c r="Y39" s="8">
        <f>IF($S39&gt;0,LARGE($G39:$R39,5),"-")</f>
        <v>0</v>
      </c>
      <c r="Z39" s="9">
        <f>SUM(U39:Y39)</f>
        <v>84</v>
      </c>
    </row>
    <row r="40" spans="1:26" ht="15.75" x14ac:dyDescent="0.25">
      <c r="A40" s="16">
        <v>11</v>
      </c>
      <c r="B40" s="18" t="s">
        <v>95</v>
      </c>
      <c r="C40" s="18"/>
      <c r="D40" s="17" t="s">
        <v>32</v>
      </c>
      <c r="E40" s="18">
        <v>16300769</v>
      </c>
      <c r="F40" s="20" t="s">
        <v>59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48</v>
      </c>
      <c r="M40" s="6">
        <v>34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7">
        <f>SUM(G40:R40)</f>
        <v>82</v>
      </c>
      <c r="T40" s="8">
        <f>COUNT(G40:R40)-COUNTIF(G40:R40,0)</f>
        <v>2</v>
      </c>
      <c r="U40" s="8">
        <f>IF($S40&gt;0,LARGE($G40:$R40,1),"-")</f>
        <v>48</v>
      </c>
      <c r="V40" s="8">
        <f>IF($S40&gt;0,LARGE($G40:$R40,2),"-")</f>
        <v>34</v>
      </c>
      <c r="W40" s="8">
        <f>IF($S40&gt;0,LARGE($G40:$R40,3),"-")</f>
        <v>0</v>
      </c>
      <c r="X40" s="8">
        <f>IF($S40&gt;0,LARGE($G40:$R40,4),"-")</f>
        <v>0</v>
      </c>
      <c r="Y40" s="8">
        <f>IF($S40&gt;0,LARGE($G40:$R40,5),"-")</f>
        <v>0</v>
      </c>
      <c r="Z40" s="9">
        <f>SUM(U40:Y40)</f>
        <v>82</v>
      </c>
    </row>
    <row r="41" spans="1:26" ht="15.75" x14ac:dyDescent="0.25">
      <c r="A41" s="16">
        <v>12</v>
      </c>
      <c r="B41" s="17" t="s">
        <v>85</v>
      </c>
      <c r="C41" s="17"/>
      <c r="D41" s="18" t="s">
        <v>32</v>
      </c>
      <c r="E41" s="18">
        <v>16300636</v>
      </c>
      <c r="F41" s="19" t="s">
        <v>59</v>
      </c>
      <c r="G41" s="6">
        <v>0</v>
      </c>
      <c r="H41" s="6">
        <v>25</v>
      </c>
      <c r="I41" s="6">
        <v>0</v>
      </c>
      <c r="J41" s="6">
        <v>0</v>
      </c>
      <c r="K41" s="6">
        <v>0</v>
      </c>
      <c r="L41" s="6">
        <v>0</v>
      </c>
      <c r="M41" s="6">
        <v>27</v>
      </c>
      <c r="N41" s="6">
        <v>28</v>
      </c>
      <c r="O41" s="6">
        <v>0</v>
      </c>
      <c r="P41" s="6">
        <v>0</v>
      </c>
      <c r="Q41" s="6">
        <v>0</v>
      </c>
      <c r="R41" s="6">
        <v>0</v>
      </c>
      <c r="S41" s="7">
        <f>SUM(G41:R41)</f>
        <v>80</v>
      </c>
      <c r="T41" s="8">
        <f>COUNT(G41:R41)-COUNTIF(G41:R41,0)</f>
        <v>3</v>
      </c>
      <c r="U41" s="8">
        <f>IF($S41&gt;0,LARGE($G41:$R41,1),"-")</f>
        <v>28</v>
      </c>
      <c r="V41" s="8">
        <f>IF($S41&gt;0,LARGE($G41:$R41,2),"-")</f>
        <v>27</v>
      </c>
      <c r="W41" s="8">
        <f>IF($S41&gt;0,LARGE($G41:$R41,3),"-")</f>
        <v>25</v>
      </c>
      <c r="X41" s="8">
        <f>IF($S41&gt;0,LARGE($G41:$R41,4),"-")</f>
        <v>0</v>
      </c>
      <c r="Y41" s="8">
        <f>IF($S41&gt;0,LARGE($G41:$R41,5),"-")</f>
        <v>0</v>
      </c>
      <c r="Z41" s="9">
        <f>SUM(U41:Y41)</f>
        <v>80</v>
      </c>
    </row>
    <row r="42" spans="1:26" ht="15.75" x14ac:dyDescent="0.25">
      <c r="A42" s="16">
        <v>13</v>
      </c>
      <c r="B42" s="17" t="s">
        <v>62</v>
      </c>
      <c r="C42" s="17"/>
      <c r="D42" s="18" t="s">
        <v>32</v>
      </c>
      <c r="E42" s="18">
        <v>16300773</v>
      </c>
      <c r="F42" s="20" t="s">
        <v>59</v>
      </c>
      <c r="G42" s="6">
        <v>0</v>
      </c>
      <c r="H42" s="6">
        <v>34</v>
      </c>
      <c r="I42" s="6">
        <v>0</v>
      </c>
      <c r="J42" s="6">
        <v>0</v>
      </c>
      <c r="K42" s="6">
        <v>37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7">
        <f>SUM(G42:R42)</f>
        <v>71</v>
      </c>
      <c r="T42" s="8">
        <f>COUNT(G42:R42)-COUNTIF(G42:R42,0)</f>
        <v>2</v>
      </c>
      <c r="U42" s="8">
        <f>IF($S42&gt;0,LARGE($G42:$R42,1),"-")</f>
        <v>37</v>
      </c>
      <c r="V42" s="8">
        <f>IF($S42&gt;0,LARGE($G42:$R42,2),"-")</f>
        <v>34</v>
      </c>
      <c r="W42" s="8">
        <f>IF($S42&gt;0,LARGE($G42:$R42,3),"-")</f>
        <v>0</v>
      </c>
      <c r="X42" s="8">
        <f>IF($S42&gt;0,LARGE($G42:$R42,4),"-")</f>
        <v>0</v>
      </c>
      <c r="Y42" s="8">
        <f>IF($S42&gt;0,LARGE($G42:$R42,5),"-")</f>
        <v>0</v>
      </c>
      <c r="Z42" s="9">
        <f>SUM(U42:Y42)</f>
        <v>71</v>
      </c>
    </row>
    <row r="43" spans="1:26" ht="15.75" x14ac:dyDescent="0.25">
      <c r="A43" s="16">
        <v>14</v>
      </c>
      <c r="B43" s="18" t="s">
        <v>72</v>
      </c>
      <c r="C43" s="18"/>
      <c r="D43" s="17" t="s">
        <v>32</v>
      </c>
      <c r="E43" s="18">
        <v>16301026</v>
      </c>
      <c r="F43" s="20" t="s">
        <v>59</v>
      </c>
      <c r="G43" s="6">
        <v>19</v>
      </c>
      <c r="H43" s="6">
        <v>0</v>
      </c>
      <c r="I43" s="6">
        <v>0</v>
      </c>
      <c r="J43" s="6">
        <v>21</v>
      </c>
      <c r="K43" s="6">
        <v>0</v>
      </c>
      <c r="L43" s="6">
        <v>0</v>
      </c>
      <c r="M43" s="6">
        <v>15</v>
      </c>
      <c r="N43" s="6">
        <v>16</v>
      </c>
      <c r="O43" s="6">
        <v>0</v>
      </c>
      <c r="P43" s="6">
        <v>0</v>
      </c>
      <c r="Q43" s="6">
        <v>0</v>
      </c>
      <c r="R43" s="6">
        <v>0</v>
      </c>
      <c r="S43" s="7">
        <f>SUM(G43:R43)</f>
        <v>71</v>
      </c>
      <c r="T43" s="8">
        <f>COUNT(G43:R43)-COUNTIF(G43:R43,0)</f>
        <v>4</v>
      </c>
      <c r="U43" s="8">
        <f>IF($S43&gt;0,LARGE($G43:$R43,1),"-")</f>
        <v>21</v>
      </c>
      <c r="V43" s="8">
        <f>IF($S43&gt;0,LARGE($G43:$R43,2),"-")</f>
        <v>19</v>
      </c>
      <c r="W43" s="8">
        <f>IF($S43&gt;0,LARGE($G43:$R43,3),"-")</f>
        <v>16</v>
      </c>
      <c r="X43" s="8">
        <f>IF($S43&gt;0,LARGE($G43:$R43,4),"-")</f>
        <v>15</v>
      </c>
      <c r="Y43" s="8">
        <f>IF($S43&gt;0,LARGE($G43:$R43,5),"-")</f>
        <v>0</v>
      </c>
      <c r="Z43" s="9">
        <f>SUM(U43:Y43)</f>
        <v>71</v>
      </c>
    </row>
    <row r="44" spans="1:26" ht="15.75" x14ac:dyDescent="0.25">
      <c r="A44" s="16">
        <v>15</v>
      </c>
      <c r="B44" s="17" t="s">
        <v>63</v>
      </c>
      <c r="C44" s="18"/>
      <c r="D44" s="18" t="s">
        <v>64</v>
      </c>
      <c r="E44" s="18">
        <v>16700010</v>
      </c>
      <c r="F44" s="19" t="s">
        <v>59</v>
      </c>
      <c r="G44" s="6">
        <v>27</v>
      </c>
      <c r="H44" s="6">
        <v>0</v>
      </c>
      <c r="I44" s="6">
        <v>0</v>
      </c>
      <c r="J44" s="6">
        <v>41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7">
        <f>SUM(G44:R44)</f>
        <v>68</v>
      </c>
      <c r="T44" s="8">
        <f>COUNT(G44:R44)-COUNTIF(G44:R44,0)</f>
        <v>2</v>
      </c>
      <c r="U44" s="8">
        <f>IF($S44&gt;0,LARGE($G44:$R44,1),"-")</f>
        <v>41</v>
      </c>
      <c r="V44" s="8">
        <f>IF($S44&gt;0,LARGE($G44:$R44,2),"-")</f>
        <v>27</v>
      </c>
      <c r="W44" s="8">
        <f>IF($S44&gt;0,LARGE($G44:$R44,3),"-")</f>
        <v>0</v>
      </c>
      <c r="X44" s="8">
        <f>IF($S44&gt;0,LARGE($G44:$R44,4),"-")</f>
        <v>0</v>
      </c>
      <c r="Y44" s="8">
        <f>IF($S44&gt;0,LARGE($G44:$R44,5),"-")</f>
        <v>0</v>
      </c>
      <c r="Z44" s="9">
        <f>SUM(U44:Y44)</f>
        <v>68</v>
      </c>
    </row>
    <row r="45" spans="1:26" ht="15.75" x14ac:dyDescent="0.25">
      <c r="A45" s="16">
        <v>16</v>
      </c>
      <c r="B45" s="18" t="s">
        <v>82</v>
      </c>
      <c r="C45" s="18"/>
      <c r="D45" s="17" t="s">
        <v>30</v>
      </c>
      <c r="E45" s="17">
        <v>5600255</v>
      </c>
      <c r="F45" s="20" t="s">
        <v>59</v>
      </c>
      <c r="G45" s="6">
        <v>0</v>
      </c>
      <c r="H45" s="6">
        <v>0</v>
      </c>
      <c r="I45" s="6">
        <v>0</v>
      </c>
      <c r="J45" s="6">
        <v>0</v>
      </c>
      <c r="K45" s="6">
        <v>30</v>
      </c>
      <c r="L45" s="6">
        <v>31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7">
        <f>SUM(G45:R45)</f>
        <v>61</v>
      </c>
      <c r="T45" s="8">
        <f>COUNT(G45:R45)-COUNTIF(G45:R45,0)</f>
        <v>2</v>
      </c>
      <c r="U45" s="8">
        <f>IF($S45&gt;0,LARGE($G45:$R45,1),"-")</f>
        <v>31</v>
      </c>
      <c r="V45" s="8">
        <f>IF($S45&gt;0,LARGE($G45:$R45,2),"-")</f>
        <v>30</v>
      </c>
      <c r="W45" s="8">
        <f>IF($S45&gt;0,LARGE($G45:$R45,3),"-")</f>
        <v>0</v>
      </c>
      <c r="X45" s="8">
        <f>IF($S45&gt;0,LARGE($G45:$R45,4),"-")</f>
        <v>0</v>
      </c>
      <c r="Y45" s="8">
        <f>IF($S45&gt;0,LARGE($G45:$R45,5),"-")</f>
        <v>0</v>
      </c>
      <c r="Z45" s="9">
        <f>SUM(U45:Y45)</f>
        <v>61</v>
      </c>
    </row>
    <row r="46" spans="1:26" ht="15.75" x14ac:dyDescent="0.25">
      <c r="A46" s="16">
        <v>17</v>
      </c>
      <c r="B46" s="17" t="s">
        <v>66</v>
      </c>
      <c r="C46" s="17"/>
      <c r="D46" s="18" t="s">
        <v>64</v>
      </c>
      <c r="E46" s="18">
        <v>16700023</v>
      </c>
      <c r="F46" s="19" t="s">
        <v>59</v>
      </c>
      <c r="G46" s="6">
        <v>28</v>
      </c>
      <c r="H46" s="6">
        <v>0</v>
      </c>
      <c r="I46" s="6">
        <v>0</v>
      </c>
      <c r="J46" s="6">
        <v>31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7">
        <f>SUM(G46:R46)</f>
        <v>59</v>
      </c>
      <c r="T46" s="8">
        <f>COUNT(G46:R46)-COUNTIF(G46:R46,0)</f>
        <v>2</v>
      </c>
      <c r="U46" s="8">
        <f>IF($S46&gt;0,LARGE($G46:$R46,1),"-")</f>
        <v>31</v>
      </c>
      <c r="V46" s="8">
        <f>IF($S46&gt;0,LARGE($G46:$R46,2),"-")</f>
        <v>28</v>
      </c>
      <c r="W46" s="8">
        <f>IF($S46&gt;0,LARGE($G46:$R46,3),"-")</f>
        <v>0</v>
      </c>
      <c r="X46" s="8">
        <f>IF($S46&gt;0,LARGE($G46:$R46,4),"-")</f>
        <v>0</v>
      </c>
      <c r="Y46" s="8">
        <f>IF($S46&gt;0,LARGE($G46:$R46,5),"-")</f>
        <v>0</v>
      </c>
      <c r="Z46" s="9">
        <f>SUM(U46:Y46)</f>
        <v>59</v>
      </c>
    </row>
    <row r="47" spans="1:26" ht="15.75" x14ac:dyDescent="0.25">
      <c r="A47" s="16">
        <v>18</v>
      </c>
      <c r="B47" s="17" t="s">
        <v>69</v>
      </c>
      <c r="C47" s="17"/>
      <c r="D47" s="17" t="s">
        <v>32</v>
      </c>
      <c r="E47" s="17">
        <v>16300764</v>
      </c>
      <c r="F47" s="19" t="s">
        <v>59</v>
      </c>
      <c r="G47" s="6">
        <v>48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7">
        <f>SUM(G47:R47)</f>
        <v>48</v>
      </c>
      <c r="T47" s="8">
        <f>COUNT(G47:R47)-COUNTIF(G47:R47,0)</f>
        <v>1</v>
      </c>
      <c r="U47" s="8">
        <f>IF($S47&gt;0,LARGE($G47:$R47,1),"-")</f>
        <v>48</v>
      </c>
      <c r="V47" s="8">
        <f>IF($S47&gt;0,LARGE($G47:$R47,2),"-")</f>
        <v>0</v>
      </c>
      <c r="W47" s="8">
        <f>IF($S47&gt;0,LARGE($G47:$R47,3),"-")</f>
        <v>0</v>
      </c>
      <c r="X47" s="8">
        <f>IF($S47&gt;0,LARGE($G47:$R47,4),"-")</f>
        <v>0</v>
      </c>
      <c r="Y47" s="8">
        <f>IF($S47&gt;0,LARGE($G47:$R47,5),"-")</f>
        <v>0</v>
      </c>
      <c r="Z47" s="9">
        <f>SUM(U47:Y47)</f>
        <v>48</v>
      </c>
    </row>
    <row r="48" spans="1:26" ht="15.75" x14ac:dyDescent="0.25">
      <c r="A48" s="16">
        <v>19</v>
      </c>
      <c r="B48" s="18" t="s">
        <v>88</v>
      </c>
      <c r="C48" s="18"/>
      <c r="D48" s="17" t="s">
        <v>32</v>
      </c>
      <c r="E48" s="18">
        <v>16301063</v>
      </c>
      <c r="F48" s="20" t="s">
        <v>59</v>
      </c>
      <c r="G48" s="6">
        <v>17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22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7">
        <f>SUM(G48:R48)</f>
        <v>39</v>
      </c>
      <c r="T48" s="8">
        <f>COUNT(G48:R48)-COUNTIF(G48:R48,0)</f>
        <v>2</v>
      </c>
      <c r="U48" s="8">
        <f>IF($S48&gt;0,LARGE($G48:$R48,1),"-")</f>
        <v>22</v>
      </c>
      <c r="V48" s="8">
        <f>IF($S48&gt;0,LARGE($G48:$R48,2),"-")</f>
        <v>17</v>
      </c>
      <c r="W48" s="8">
        <f>IF($S48&gt;0,LARGE($G48:$R48,3),"-")</f>
        <v>0</v>
      </c>
      <c r="X48" s="8">
        <f>IF($S48&gt;0,LARGE($G48:$R48,4),"-")</f>
        <v>0</v>
      </c>
      <c r="Y48" s="8">
        <f>IF($S48&gt;0,LARGE($G48:$R48,5),"-")</f>
        <v>0</v>
      </c>
      <c r="Z48" s="9">
        <f>SUM(U48:Y48)</f>
        <v>39</v>
      </c>
    </row>
    <row r="49" spans="1:26" ht="15.75" x14ac:dyDescent="0.25">
      <c r="A49" s="16">
        <v>20</v>
      </c>
      <c r="B49" s="18" t="s">
        <v>102</v>
      </c>
      <c r="C49" s="18"/>
      <c r="D49" s="18" t="s">
        <v>32</v>
      </c>
      <c r="E49" s="18">
        <v>16300082</v>
      </c>
      <c r="F49" s="20" t="s">
        <v>59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39</v>
      </c>
      <c r="O49" s="6">
        <v>0</v>
      </c>
      <c r="P49" s="6">
        <v>0</v>
      </c>
      <c r="Q49" s="6">
        <v>0</v>
      </c>
      <c r="R49" s="6">
        <v>0</v>
      </c>
      <c r="S49" s="7">
        <f>SUM(G49:R49)</f>
        <v>39</v>
      </c>
      <c r="T49" s="8">
        <f>COUNT(G49:R49)-COUNTIF(G49:R49,0)</f>
        <v>1</v>
      </c>
      <c r="U49" s="8">
        <f>IF($S49&gt;0,LARGE($G49:$R49,1),"-")</f>
        <v>39</v>
      </c>
      <c r="V49" s="8">
        <f>IF($S49&gt;0,LARGE($G49:$R49,2),"-")</f>
        <v>0</v>
      </c>
      <c r="W49" s="8">
        <f>IF($S49&gt;0,LARGE($G49:$R49,3),"-")</f>
        <v>0</v>
      </c>
      <c r="X49" s="8">
        <f>IF($S49&gt;0,LARGE($G49:$R49,4),"-")</f>
        <v>0</v>
      </c>
      <c r="Y49" s="8">
        <f>IF($S49&gt;0,LARGE($G49:$R49,5),"-")</f>
        <v>0</v>
      </c>
      <c r="Z49" s="9">
        <f>SUM(U49:Y49)</f>
        <v>39</v>
      </c>
    </row>
    <row r="50" spans="1:26" ht="15.75" x14ac:dyDescent="0.25">
      <c r="A50" s="16">
        <v>21</v>
      </c>
      <c r="B50" s="18" t="s">
        <v>73</v>
      </c>
      <c r="C50" s="18"/>
      <c r="D50" s="17" t="s">
        <v>74</v>
      </c>
      <c r="E50" s="17">
        <v>5001160</v>
      </c>
      <c r="F50" s="20" t="s">
        <v>59</v>
      </c>
      <c r="G50" s="6">
        <v>0</v>
      </c>
      <c r="H50" s="6">
        <v>0</v>
      </c>
      <c r="I50" s="6">
        <v>0</v>
      </c>
      <c r="J50" s="6">
        <v>38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7">
        <f>SUM(G50:R50)</f>
        <v>38</v>
      </c>
      <c r="T50" s="8">
        <f>COUNT(G50:R50)-COUNTIF(G50:R50,0)</f>
        <v>1</v>
      </c>
      <c r="U50" s="8">
        <f>IF($S50&gt;0,LARGE($G50:$R50,1),"-")</f>
        <v>38</v>
      </c>
      <c r="V50" s="8">
        <f>IF($S50&gt;0,LARGE($G50:$R50,2),"-")</f>
        <v>0</v>
      </c>
      <c r="W50" s="8">
        <f>IF($S50&gt;0,LARGE($G50:$R50,3),"-")</f>
        <v>0</v>
      </c>
      <c r="X50" s="8">
        <f>IF($S50&gt;0,LARGE($G50:$R50,4),"-")</f>
        <v>0</v>
      </c>
      <c r="Y50" s="8">
        <f>IF($S50&gt;0,LARGE($G50:$R50,5),"-")</f>
        <v>0</v>
      </c>
      <c r="Z50" s="9">
        <f>SUM(U50:Y50)</f>
        <v>38</v>
      </c>
    </row>
    <row r="51" spans="1:26" ht="15.75" x14ac:dyDescent="0.25">
      <c r="A51" s="16">
        <v>22</v>
      </c>
      <c r="B51" s="17" t="s">
        <v>75</v>
      </c>
      <c r="C51" s="17"/>
      <c r="D51" s="18" t="s">
        <v>76</v>
      </c>
      <c r="E51" s="18">
        <v>18003333</v>
      </c>
      <c r="F51" s="19" t="s">
        <v>59</v>
      </c>
      <c r="G51" s="6">
        <v>37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7">
        <f>SUM(G51:R51)</f>
        <v>37</v>
      </c>
      <c r="T51" s="8">
        <f>COUNT(G51:R51)-COUNTIF(G51:R51,0)</f>
        <v>1</v>
      </c>
      <c r="U51" s="8">
        <f>IF($S51&gt;0,LARGE($G51:$R51,1),"-")</f>
        <v>37</v>
      </c>
      <c r="V51" s="8">
        <f>IF($S51&gt;0,LARGE($G51:$R51,2),"-")</f>
        <v>0</v>
      </c>
      <c r="W51" s="8">
        <f>IF($S51&gt;0,LARGE($G51:$R51,3),"-")</f>
        <v>0</v>
      </c>
      <c r="X51" s="8">
        <f>IF($S51&gt;0,LARGE($G51:$R51,4),"-")</f>
        <v>0</v>
      </c>
      <c r="Y51" s="8">
        <f>IF($S51&gt;0,LARGE($G51:$R51,5),"-")</f>
        <v>0</v>
      </c>
      <c r="Z51" s="9">
        <f>SUM(U51:Y51)</f>
        <v>37</v>
      </c>
    </row>
    <row r="52" spans="1:26" ht="15.75" x14ac:dyDescent="0.25">
      <c r="A52" s="16">
        <v>23</v>
      </c>
      <c r="B52" s="18" t="s">
        <v>103</v>
      </c>
      <c r="C52" s="18"/>
      <c r="D52" s="18" t="s">
        <v>32</v>
      </c>
      <c r="E52" s="18">
        <v>16300092</v>
      </c>
      <c r="F52" s="20" t="s">
        <v>59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36</v>
      </c>
      <c r="O52" s="6">
        <v>0</v>
      </c>
      <c r="P52" s="6">
        <v>0</v>
      </c>
      <c r="Q52" s="6">
        <v>0</v>
      </c>
      <c r="R52" s="6">
        <v>0</v>
      </c>
      <c r="S52" s="7">
        <f>SUM(G52:R52)</f>
        <v>36</v>
      </c>
      <c r="T52" s="8">
        <f>COUNT(G52:R52)-COUNTIF(G52:R52,0)</f>
        <v>1</v>
      </c>
      <c r="U52" s="8">
        <f>IF($S52&gt;0,LARGE($G52:$R52,1),"-")</f>
        <v>36</v>
      </c>
      <c r="V52" s="8">
        <f>IF($S52&gt;0,LARGE($G52:$R52,2),"-")</f>
        <v>0</v>
      </c>
      <c r="W52" s="8">
        <f>IF($S52&gt;0,LARGE($G52:$R52,3),"-")</f>
        <v>0</v>
      </c>
      <c r="X52" s="8">
        <f>IF($S52&gt;0,LARGE($G52:$R52,4),"-")</f>
        <v>0</v>
      </c>
      <c r="Y52" s="8">
        <f>IF($S52&gt;0,LARGE($G52:$R52,5),"-")</f>
        <v>0</v>
      </c>
      <c r="Z52" s="9">
        <f>SUM(U52:Y52)</f>
        <v>36</v>
      </c>
    </row>
    <row r="53" spans="1:26" ht="15.75" x14ac:dyDescent="0.25">
      <c r="A53" s="16">
        <v>24</v>
      </c>
      <c r="B53" s="18" t="s">
        <v>77</v>
      </c>
      <c r="C53" s="18"/>
      <c r="D53" s="18" t="s">
        <v>32</v>
      </c>
      <c r="E53" s="18">
        <v>16300060</v>
      </c>
      <c r="F53" s="20" t="s">
        <v>59</v>
      </c>
      <c r="G53" s="6">
        <v>0</v>
      </c>
      <c r="H53" s="6">
        <v>0</v>
      </c>
      <c r="I53" s="6">
        <v>0</v>
      </c>
      <c r="J53" s="6">
        <v>35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7">
        <f>SUM(G53:R53)</f>
        <v>35</v>
      </c>
      <c r="T53" s="8">
        <f>COUNT(G53:R53)-COUNTIF(G53:R53,0)</f>
        <v>1</v>
      </c>
      <c r="U53" s="8">
        <f>IF($S53&gt;0,LARGE($G53:$R53,1),"-")</f>
        <v>35</v>
      </c>
      <c r="V53" s="8">
        <f>IF($S53&gt;0,LARGE($G53:$R53,2),"-")</f>
        <v>0</v>
      </c>
      <c r="W53" s="8">
        <f>IF($S53&gt;0,LARGE($G53:$R53,3),"-")</f>
        <v>0</v>
      </c>
      <c r="X53" s="8">
        <f>IF($S53&gt;0,LARGE($G53:$R53,4),"-")</f>
        <v>0</v>
      </c>
      <c r="Y53" s="8">
        <f>IF($S53&gt;0,LARGE($G53:$R53,5),"-")</f>
        <v>0</v>
      </c>
      <c r="Z53" s="9">
        <f>SUM(U53:Y53)</f>
        <v>35</v>
      </c>
    </row>
    <row r="54" spans="1:26" ht="15.75" x14ac:dyDescent="0.25">
      <c r="A54" s="16">
        <v>25</v>
      </c>
      <c r="B54" s="17" t="s">
        <v>89</v>
      </c>
      <c r="C54" s="17"/>
      <c r="D54" s="18" t="s">
        <v>54</v>
      </c>
      <c r="E54" s="18">
        <v>11200429</v>
      </c>
      <c r="F54" s="19" t="s">
        <v>59</v>
      </c>
      <c r="G54" s="6">
        <v>0</v>
      </c>
      <c r="H54" s="6">
        <v>0</v>
      </c>
      <c r="I54" s="6">
        <v>0</v>
      </c>
      <c r="J54" s="6">
        <v>0</v>
      </c>
      <c r="K54" s="6">
        <v>35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7">
        <f>SUM(G54:R54)</f>
        <v>35</v>
      </c>
      <c r="T54" s="8">
        <f>COUNT(G54:R54)-COUNTIF(G54:R54,0)</f>
        <v>1</v>
      </c>
      <c r="U54" s="8">
        <f>IF($S54&gt;0,LARGE($G54:$R54,1),"-")</f>
        <v>35</v>
      </c>
      <c r="V54" s="8">
        <f>IF($S54&gt;0,LARGE($G54:$R54,2),"-")</f>
        <v>0</v>
      </c>
      <c r="W54" s="8">
        <f>IF($S54&gt;0,LARGE($G54:$R54,3),"-")</f>
        <v>0</v>
      </c>
      <c r="X54" s="8">
        <f>IF($S54&gt;0,LARGE($G54:$R54,4),"-")</f>
        <v>0</v>
      </c>
      <c r="Y54" s="8">
        <f>IF($S54&gt;0,LARGE($G54:$R54,5),"-")</f>
        <v>0</v>
      </c>
      <c r="Z54" s="9">
        <f>SUM(U54:Y54)</f>
        <v>35</v>
      </c>
    </row>
    <row r="55" spans="1:26" ht="15.75" x14ac:dyDescent="0.25">
      <c r="A55" s="16">
        <v>26</v>
      </c>
      <c r="B55" s="17" t="s">
        <v>78</v>
      </c>
      <c r="C55" s="17"/>
      <c r="D55" s="17" t="s">
        <v>32</v>
      </c>
      <c r="E55" s="17">
        <v>16300762</v>
      </c>
      <c r="F55" s="19" t="s">
        <v>59</v>
      </c>
      <c r="G55" s="6">
        <v>34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7">
        <f>SUM(G55:R55)</f>
        <v>34</v>
      </c>
      <c r="T55" s="8">
        <f>COUNT(G55:R55)-COUNTIF(G55:R55,0)</f>
        <v>1</v>
      </c>
      <c r="U55" s="8">
        <f>IF($S55&gt;0,LARGE($G55:$R55,1),"-")</f>
        <v>34</v>
      </c>
      <c r="V55" s="8">
        <f>IF($S55&gt;0,LARGE($G55:$R55,2),"-")</f>
        <v>0</v>
      </c>
      <c r="W55" s="8">
        <f>IF($S55&gt;0,LARGE($G55:$R55,3),"-")</f>
        <v>0</v>
      </c>
      <c r="X55" s="8">
        <f>IF($S55&gt;0,LARGE($G55:$R55,4),"-")</f>
        <v>0</v>
      </c>
      <c r="Y55" s="8">
        <f>IF($S55&gt;0,LARGE($G55:$R55,5),"-")</f>
        <v>0</v>
      </c>
      <c r="Z55" s="9">
        <f>SUM(U55:Y55)</f>
        <v>34</v>
      </c>
    </row>
    <row r="56" spans="1:26" ht="15.75" x14ac:dyDescent="0.25">
      <c r="A56" s="16">
        <v>27</v>
      </c>
      <c r="B56" s="17" t="s">
        <v>101</v>
      </c>
      <c r="C56" s="17"/>
      <c r="D56" s="18" t="s">
        <v>32</v>
      </c>
      <c r="E56" s="18">
        <v>16300708</v>
      </c>
      <c r="F56" s="19" t="s">
        <v>59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34</v>
      </c>
      <c r="O56" s="6">
        <v>0</v>
      </c>
      <c r="P56" s="6">
        <v>0</v>
      </c>
      <c r="Q56" s="6">
        <v>0</v>
      </c>
      <c r="R56" s="6">
        <v>0</v>
      </c>
      <c r="S56" s="7">
        <f>SUM(G56:R56)</f>
        <v>34</v>
      </c>
      <c r="T56" s="8">
        <f>COUNT(G56:R56)-COUNTIF(G56:R56,0)</f>
        <v>1</v>
      </c>
      <c r="U56" s="8">
        <f>IF($S56&gt;0,LARGE($G56:$R56,1),"-")</f>
        <v>34</v>
      </c>
      <c r="V56" s="8">
        <f>IF($S56&gt;0,LARGE($G56:$R56,2),"-")</f>
        <v>0</v>
      </c>
      <c r="W56" s="8">
        <f>IF($S56&gt;0,LARGE($G56:$R56,3),"-")</f>
        <v>0</v>
      </c>
      <c r="X56" s="8">
        <f>IF($S56&gt;0,LARGE($G56:$R56,4),"-")</f>
        <v>0</v>
      </c>
      <c r="Y56" s="8">
        <f>IF($S56&gt;0,LARGE($G56:$R56,5),"-")</f>
        <v>0</v>
      </c>
      <c r="Z56" s="9">
        <f>SUM(U56:Y56)</f>
        <v>34</v>
      </c>
    </row>
    <row r="57" spans="1:26" ht="15.75" x14ac:dyDescent="0.25">
      <c r="A57" s="16">
        <v>28</v>
      </c>
      <c r="B57" s="18" t="s">
        <v>86</v>
      </c>
      <c r="C57" s="18"/>
      <c r="D57" s="18" t="s">
        <v>32</v>
      </c>
      <c r="E57" s="18">
        <v>16301051</v>
      </c>
      <c r="F57" s="20" t="s">
        <v>59</v>
      </c>
      <c r="G57" s="6">
        <v>0</v>
      </c>
      <c r="H57" s="6">
        <v>0</v>
      </c>
      <c r="I57" s="6">
        <v>0</v>
      </c>
      <c r="J57" s="6">
        <v>10</v>
      </c>
      <c r="K57" s="6">
        <v>15</v>
      </c>
      <c r="L57" s="6">
        <v>0</v>
      </c>
      <c r="M57" s="6">
        <v>8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7">
        <f>SUM(G57:R57)</f>
        <v>33</v>
      </c>
      <c r="T57" s="8">
        <f>COUNT(G57:R57)-COUNTIF(G57:R57,0)</f>
        <v>3</v>
      </c>
      <c r="U57" s="8">
        <f>IF($S57&gt;0,LARGE($G57:$R57,1),"-")</f>
        <v>15</v>
      </c>
      <c r="V57" s="8">
        <f>IF($S57&gt;0,LARGE($G57:$R57,2),"-")</f>
        <v>10</v>
      </c>
      <c r="W57" s="8">
        <f>IF($S57&gt;0,LARGE($G57:$R57,3),"-")</f>
        <v>8</v>
      </c>
      <c r="X57" s="8">
        <f>IF($S57&gt;0,LARGE($G57:$R57,4),"-")</f>
        <v>0</v>
      </c>
      <c r="Y57" s="8">
        <f>IF($S57&gt;0,LARGE($G57:$R57,5),"-")</f>
        <v>0</v>
      </c>
      <c r="Z57" s="9">
        <f>SUM(U57:Y57)</f>
        <v>33</v>
      </c>
    </row>
    <row r="58" spans="1:26" ht="15.75" x14ac:dyDescent="0.25">
      <c r="A58" s="16">
        <v>29</v>
      </c>
      <c r="B58" s="18" t="s">
        <v>80</v>
      </c>
      <c r="C58" s="18"/>
      <c r="D58" s="18" t="s">
        <v>81</v>
      </c>
      <c r="E58" s="18">
        <v>5800468</v>
      </c>
      <c r="F58" s="20" t="s">
        <v>59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33</v>
      </c>
      <c r="O58" s="6">
        <v>0</v>
      </c>
      <c r="P58" s="6">
        <v>0</v>
      </c>
      <c r="Q58" s="6">
        <v>0</v>
      </c>
      <c r="R58" s="6">
        <v>0</v>
      </c>
      <c r="S58" s="7">
        <f>SUM(G58:R58)</f>
        <v>33</v>
      </c>
      <c r="T58" s="8">
        <f>COUNT(G58:R58)-COUNTIF(G58:R58,0)</f>
        <v>1</v>
      </c>
      <c r="U58" s="8">
        <f>IF($S58&gt;0,LARGE($G58:$R58,1),"-")</f>
        <v>33</v>
      </c>
      <c r="V58" s="8">
        <f>IF($S58&gt;0,LARGE($G58:$R58,2),"-")</f>
        <v>0</v>
      </c>
      <c r="W58" s="8">
        <f>IF($S58&gt;0,LARGE($G58:$R58,3),"-")</f>
        <v>0</v>
      </c>
      <c r="X58" s="8">
        <f>IF($S58&gt;0,LARGE($G58:$R58,4),"-")</f>
        <v>0</v>
      </c>
      <c r="Y58" s="8">
        <f>IF($S58&gt;0,LARGE($G58:$R58,5),"-")</f>
        <v>0</v>
      </c>
      <c r="Z58" s="9">
        <f>SUM(U58:Y58)</f>
        <v>33</v>
      </c>
    </row>
    <row r="59" spans="1:26" ht="15.75" x14ac:dyDescent="0.25">
      <c r="A59" s="16">
        <v>30</v>
      </c>
      <c r="B59" s="17" t="s">
        <v>79</v>
      </c>
      <c r="C59" s="17"/>
      <c r="D59" s="18" t="s">
        <v>32</v>
      </c>
      <c r="E59" s="18">
        <v>16300059</v>
      </c>
      <c r="F59" s="19" t="s">
        <v>59</v>
      </c>
      <c r="G59" s="6">
        <v>0</v>
      </c>
      <c r="H59" s="6">
        <v>0</v>
      </c>
      <c r="I59" s="6">
        <v>0</v>
      </c>
      <c r="J59" s="6">
        <v>32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7">
        <f>SUM(G59:R59)</f>
        <v>32</v>
      </c>
      <c r="T59" s="8">
        <f>COUNT(G59:R59)-COUNTIF(G59:R59,0)</f>
        <v>1</v>
      </c>
      <c r="U59" s="8">
        <f>IF($S59&gt;0,LARGE($G59:$R59,1),"-")</f>
        <v>32</v>
      </c>
      <c r="V59" s="8">
        <f>IF($S59&gt;0,LARGE($G59:$R59,2),"-")</f>
        <v>0</v>
      </c>
      <c r="W59" s="8">
        <f>IF($S59&gt;0,LARGE($G59:$R59,3),"-")</f>
        <v>0</v>
      </c>
      <c r="X59" s="8">
        <f>IF($S59&gt;0,LARGE($G59:$R59,4),"-")</f>
        <v>0</v>
      </c>
      <c r="Y59" s="8">
        <f>IF($S59&gt;0,LARGE($G59:$R59,5),"-")</f>
        <v>0</v>
      </c>
      <c r="Z59" s="9">
        <f>SUM(U59:Y59)</f>
        <v>32</v>
      </c>
    </row>
    <row r="60" spans="1:26" ht="15.75" x14ac:dyDescent="0.25">
      <c r="A60" s="16">
        <v>31</v>
      </c>
      <c r="B60" s="18" t="s">
        <v>80</v>
      </c>
      <c r="C60" s="18"/>
      <c r="D60" s="18" t="s">
        <v>81</v>
      </c>
      <c r="E60" s="18">
        <v>5800468</v>
      </c>
      <c r="F60" s="20" t="s">
        <v>59</v>
      </c>
      <c r="G60" s="6">
        <v>0</v>
      </c>
      <c r="H60" s="6">
        <v>0</v>
      </c>
      <c r="I60" s="6">
        <v>0</v>
      </c>
      <c r="J60" s="6">
        <v>32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7">
        <f>SUM(G60:R60)</f>
        <v>32</v>
      </c>
      <c r="T60" s="8">
        <f>COUNT(G60:R60)-COUNTIF(G60:R60,0)</f>
        <v>1</v>
      </c>
      <c r="U60" s="8">
        <f>IF($S60&gt;0,LARGE($G60:$R60,1),"-")</f>
        <v>32</v>
      </c>
      <c r="V60" s="8">
        <f>IF($S60&gt;0,LARGE($G60:$R60,2),"-")</f>
        <v>0</v>
      </c>
      <c r="W60" s="8">
        <f>IF($S60&gt;0,LARGE($G60:$R60,3),"-")</f>
        <v>0</v>
      </c>
      <c r="X60" s="8">
        <f>IF($S60&gt;0,LARGE($G60:$R60,4),"-")</f>
        <v>0</v>
      </c>
      <c r="Y60" s="8">
        <f>IF($S60&gt;0,LARGE($G60:$R60,5),"-")</f>
        <v>0</v>
      </c>
      <c r="Z60" s="9">
        <f>SUM(U60:Y60)</f>
        <v>32</v>
      </c>
    </row>
    <row r="61" spans="1:26" ht="15.75" x14ac:dyDescent="0.25">
      <c r="A61" s="16">
        <v>32</v>
      </c>
      <c r="B61" s="17" t="s">
        <v>90</v>
      </c>
      <c r="C61" s="17"/>
      <c r="D61" s="18" t="s">
        <v>44</v>
      </c>
      <c r="E61" s="18">
        <v>2200637</v>
      </c>
      <c r="F61" s="19" t="s">
        <v>59</v>
      </c>
      <c r="G61" s="6">
        <v>0</v>
      </c>
      <c r="H61" s="6">
        <v>0</v>
      </c>
      <c r="I61" s="6">
        <v>0</v>
      </c>
      <c r="J61" s="6">
        <v>0</v>
      </c>
      <c r="K61" s="6">
        <v>30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7">
        <f>SUM(G61:R61)</f>
        <v>30</v>
      </c>
      <c r="T61" s="8">
        <f>COUNT(G61:R61)-COUNTIF(G61:R61,0)</f>
        <v>1</v>
      </c>
      <c r="U61" s="8">
        <f>IF($S61&gt;0,LARGE($G61:$R61,1),"-")</f>
        <v>30</v>
      </c>
      <c r="V61" s="8">
        <f>IF($S61&gt;0,LARGE($G61:$R61,2),"-")</f>
        <v>0</v>
      </c>
      <c r="W61" s="8">
        <f>IF($S61&gt;0,LARGE($G61:$R61,3),"-")</f>
        <v>0</v>
      </c>
      <c r="X61" s="8">
        <f>IF($S61&gt;0,LARGE($G61:$R61,4),"-")</f>
        <v>0</v>
      </c>
      <c r="Y61" s="8">
        <f>IF($S61&gt;0,LARGE($G61:$R61,5),"-")</f>
        <v>0</v>
      </c>
      <c r="Z61" s="9">
        <f>SUM(U61:Y61)</f>
        <v>30</v>
      </c>
    </row>
    <row r="62" spans="1:26" ht="15.75" x14ac:dyDescent="0.25">
      <c r="A62" s="16">
        <v>33</v>
      </c>
      <c r="B62" s="18" t="s">
        <v>96</v>
      </c>
      <c r="C62" s="18"/>
      <c r="D62" s="17" t="s">
        <v>32</v>
      </c>
      <c r="E62" s="17">
        <v>16300906</v>
      </c>
      <c r="F62" s="20" t="s">
        <v>59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29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7">
        <f>SUM(G62:R62)</f>
        <v>29</v>
      </c>
      <c r="T62" s="8">
        <f>COUNT(G62:R62)-COUNTIF(G62:R62,0)</f>
        <v>1</v>
      </c>
      <c r="U62" s="8">
        <f>IF($S62&gt;0,LARGE($G62:$R62,1),"-")</f>
        <v>29</v>
      </c>
      <c r="V62" s="8">
        <f>IF($S62&gt;0,LARGE($G62:$R62,2),"-")</f>
        <v>0</v>
      </c>
      <c r="W62" s="8">
        <f>IF($S62&gt;0,LARGE($G62:$R62,3),"-")</f>
        <v>0</v>
      </c>
      <c r="X62" s="8">
        <f>IF($S62&gt;0,LARGE($G62:$R62,4),"-")</f>
        <v>0</v>
      </c>
      <c r="Y62" s="8">
        <f>IF($S62&gt;0,LARGE($G62:$R62,5),"-")</f>
        <v>0</v>
      </c>
      <c r="Z62" s="9">
        <f>SUM(U62:Y62)</f>
        <v>29</v>
      </c>
    </row>
    <row r="63" spans="1:26" ht="15.75" x14ac:dyDescent="0.25">
      <c r="A63" s="16">
        <v>34</v>
      </c>
      <c r="B63" s="18" t="s">
        <v>104</v>
      </c>
      <c r="C63" s="18"/>
      <c r="D63" s="18" t="s">
        <v>54</v>
      </c>
      <c r="E63" s="18">
        <v>11200388</v>
      </c>
      <c r="F63" s="20" t="s">
        <v>59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28</v>
      </c>
      <c r="O63" s="6">
        <v>0</v>
      </c>
      <c r="P63" s="6">
        <v>0</v>
      </c>
      <c r="Q63" s="6">
        <v>0</v>
      </c>
      <c r="R63" s="6">
        <v>0</v>
      </c>
      <c r="S63" s="7">
        <f>SUM(G63:R63)</f>
        <v>28</v>
      </c>
      <c r="T63" s="8">
        <f>COUNT(G63:R63)-COUNTIF(G63:R63,0)</f>
        <v>1</v>
      </c>
      <c r="U63" s="8">
        <f>IF($S63&gt;0,LARGE($G63:$R63,1),"-")</f>
        <v>28</v>
      </c>
      <c r="V63" s="8">
        <f>IF($S63&gt;0,LARGE($G63:$R63,2),"-")</f>
        <v>0</v>
      </c>
      <c r="W63" s="8">
        <f>IF($S63&gt;0,LARGE($G63:$R63,3),"-")</f>
        <v>0</v>
      </c>
      <c r="X63" s="8">
        <f>IF($S63&gt;0,LARGE($G63:$R63,4),"-")</f>
        <v>0</v>
      </c>
      <c r="Y63" s="8">
        <f>IF($S63&gt;0,LARGE($G63:$R63,5),"-")</f>
        <v>0</v>
      </c>
      <c r="Z63" s="9">
        <f>SUM(U63:Y63)</f>
        <v>28</v>
      </c>
    </row>
    <row r="64" spans="1:26" ht="15.75" x14ac:dyDescent="0.25">
      <c r="A64" s="16">
        <v>35</v>
      </c>
      <c r="B64" s="17" t="s">
        <v>91</v>
      </c>
      <c r="C64" s="17"/>
      <c r="D64" s="18" t="s">
        <v>54</v>
      </c>
      <c r="E64" s="18">
        <v>11200370</v>
      </c>
      <c r="F64" s="19" t="s">
        <v>59</v>
      </c>
      <c r="G64" s="6">
        <v>0</v>
      </c>
      <c r="H64" s="6">
        <v>0</v>
      </c>
      <c r="I64" s="6">
        <v>0</v>
      </c>
      <c r="J64" s="6">
        <v>0</v>
      </c>
      <c r="K64" s="6">
        <v>27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7">
        <f>SUM(G64:R64)</f>
        <v>27</v>
      </c>
      <c r="T64" s="8">
        <f>COUNT(G64:R64)-COUNTIF(G64:R64,0)</f>
        <v>1</v>
      </c>
      <c r="U64" s="8">
        <f>IF($S64&gt;0,LARGE($G64:$R64,1),"-")</f>
        <v>27</v>
      </c>
      <c r="V64" s="8">
        <f>IF($S64&gt;0,LARGE($G64:$R64,2),"-")</f>
        <v>0</v>
      </c>
      <c r="W64" s="8">
        <f>IF($S64&gt;0,LARGE($G64:$R64,3),"-")</f>
        <v>0</v>
      </c>
      <c r="X64" s="8">
        <f>IF($S64&gt;0,LARGE($G64:$R64,4),"-")</f>
        <v>0</v>
      </c>
      <c r="Y64" s="8">
        <f>IF($S64&gt;0,LARGE($G64:$R64,5),"-")</f>
        <v>0</v>
      </c>
      <c r="Z64" s="9">
        <f>SUM(U64:Y64)</f>
        <v>27</v>
      </c>
    </row>
    <row r="65" spans="1:26" ht="15.75" x14ac:dyDescent="0.25">
      <c r="A65" s="16">
        <v>36</v>
      </c>
      <c r="B65" s="17" t="s">
        <v>83</v>
      </c>
      <c r="C65" s="17"/>
      <c r="D65" s="18" t="s">
        <v>74</v>
      </c>
      <c r="E65" s="18">
        <v>5001766</v>
      </c>
      <c r="F65" s="20" t="s">
        <v>59</v>
      </c>
      <c r="G65" s="6">
        <v>26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7">
        <f>SUM(G65:R65)</f>
        <v>26</v>
      </c>
      <c r="T65" s="8">
        <f>COUNT(G65:R65)-COUNTIF(G65:R65,0)</f>
        <v>1</v>
      </c>
      <c r="U65" s="8">
        <f>IF($S65&gt;0,LARGE($G65:$R65,1),"-")</f>
        <v>26</v>
      </c>
      <c r="V65" s="8">
        <f>IF($S65&gt;0,LARGE($G65:$R65,2),"-")</f>
        <v>0</v>
      </c>
      <c r="W65" s="8">
        <f>IF($S65&gt;0,LARGE($G65:$R65,3),"-")</f>
        <v>0</v>
      </c>
      <c r="X65" s="8">
        <f>IF($S65&gt;0,LARGE($G65:$R65,4),"-")</f>
        <v>0</v>
      </c>
      <c r="Y65" s="8">
        <f>IF($S65&gt;0,LARGE($G65:$R65,5),"-")</f>
        <v>0</v>
      </c>
      <c r="Z65" s="9">
        <f>SUM(U65:Y65)</f>
        <v>26</v>
      </c>
    </row>
    <row r="66" spans="1:26" ht="15.75" x14ac:dyDescent="0.25">
      <c r="A66" s="16">
        <v>37</v>
      </c>
      <c r="B66" s="17" t="s">
        <v>100</v>
      </c>
      <c r="C66" s="17"/>
      <c r="D66" s="17" t="s">
        <v>32</v>
      </c>
      <c r="E66" s="17">
        <v>16300584</v>
      </c>
      <c r="F66" s="19"/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29</v>
      </c>
      <c r="O66" s="6">
        <v>0</v>
      </c>
      <c r="P66" s="6">
        <v>0</v>
      </c>
      <c r="Q66" s="6">
        <v>0</v>
      </c>
      <c r="R66" s="6">
        <v>0</v>
      </c>
      <c r="S66" s="7">
        <f>SUM(G66:R66)</f>
        <v>29</v>
      </c>
      <c r="T66" s="8">
        <f>COUNT(G66:R66)-COUNTIF(G66:R66,0)</f>
        <v>1</v>
      </c>
      <c r="U66" s="8">
        <f>IF($S66&gt;0,LARGE($G66:$R66,1),"-")</f>
        <v>29</v>
      </c>
      <c r="V66" s="8">
        <f>IF($S66&gt;0,LARGE($G66:$R66,2),"-")</f>
        <v>0</v>
      </c>
      <c r="W66" s="8">
        <f>IF($S66&gt;0,LARGE($G66:$R66,3),"-")</f>
        <v>0</v>
      </c>
      <c r="X66" s="8">
        <f>IF($S66&gt;0,LARGE($G66:$R66,4),"-")</f>
        <v>0</v>
      </c>
      <c r="Y66" s="8">
        <f>IF($S66&gt;0,LARGE($G66:$R66,5),"-")</f>
        <v>0</v>
      </c>
      <c r="Z66" s="9">
        <f>SUM(U66:Y66)</f>
        <v>29</v>
      </c>
    </row>
  </sheetData>
  <conditionalFormatting sqref="Z2:Z66">
    <cfRule type="expression" dxfId="1" priority="1">
      <formula>T2=4</formula>
    </cfRule>
    <cfRule type="expression" dxfId="0" priority="2">
      <formula>T2&gt;=5</formula>
    </cfRule>
  </conditionalFormatting>
  <pageMargins left="0.7" right="0.7" top="0.78740157499999996" bottom="0.78740157499999996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phnpe</dc:creator>
  <cp:lastModifiedBy>phnpe</cp:lastModifiedBy>
  <cp:lastPrinted>2026-05-17T19:11:58Z</cp:lastPrinted>
  <dcterms:created xsi:type="dcterms:W3CDTF">2026-05-11T16:26:19Z</dcterms:created>
  <dcterms:modified xsi:type="dcterms:W3CDTF">2026-06-04T14:09:23Z</dcterms:modified>
</cp:coreProperties>
</file>